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ueyama\Desktop\"/>
    </mc:Choice>
  </mc:AlternateContent>
  <xr:revisionPtr revIDLastSave="0" documentId="13_ncr:1_{B0599262-7B5D-40D6-8DC7-1786D6B82B4D}" xr6:coauthVersionLast="47" xr6:coauthVersionMax="47" xr10:uidLastSave="{00000000-0000-0000-0000-000000000000}"/>
  <bookViews>
    <workbookView xWindow="-107" yWindow="-107" windowWidth="20847" windowHeight="11208" xr2:uid="{00000000-000D-0000-FFFF-FFFF00000000}"/>
  </bookViews>
  <sheets>
    <sheet name="注意事項" sheetId="24" r:id="rId1"/>
    <sheet name="賃金集計表" sheetId="22" r:id="rId2"/>
    <sheet name="賃金等の報告" sheetId="23" r:id="rId3"/>
  </sheets>
  <definedNames>
    <definedName name="_xlnm.Print_Area" localSheetId="2">賃金等の報告!$A$1:$O$22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3" l="1"/>
  <c r="J6" i="23"/>
  <c r="D34" i="22"/>
  <c r="H34" i="22"/>
  <c r="C20" i="23"/>
  <c r="C19" i="23"/>
  <c r="C18" i="23"/>
  <c r="I41" i="22"/>
  <c r="E31" i="22"/>
  <c r="D31" i="22"/>
  <c r="Q31" i="22"/>
  <c r="P31" i="22"/>
  <c r="S5" i="22" l="1"/>
  <c r="S6" i="22"/>
  <c r="S7" i="22"/>
  <c r="S8" i="22"/>
  <c r="S9" i="22"/>
  <c r="S10" i="22"/>
  <c r="S11" i="22"/>
  <c r="S12" i="22"/>
  <c r="S13" i="22"/>
  <c r="S14" i="22"/>
  <c r="S15" i="22"/>
  <c r="S16" i="22"/>
  <c r="S17" i="22"/>
  <c r="S18" i="22"/>
  <c r="S19" i="22"/>
  <c r="S20" i="22"/>
  <c r="S21" i="22"/>
  <c r="S22" i="22"/>
  <c r="S23" i="22"/>
  <c r="S24" i="22"/>
  <c r="S25" i="22"/>
  <c r="S26" i="22"/>
  <c r="S27" i="22"/>
  <c r="S28" i="22"/>
  <c r="S29" i="22"/>
  <c r="S30" i="22"/>
  <c r="F31" i="22"/>
  <c r="G31" i="22"/>
  <c r="H31" i="22"/>
  <c r="I31" i="22"/>
  <c r="J31" i="22"/>
  <c r="K31" i="22"/>
  <c r="L31" i="22"/>
  <c r="M31" i="22"/>
  <c r="N31" i="22"/>
  <c r="O31" i="22"/>
  <c r="R31" i="22"/>
  <c r="E34" i="22"/>
  <c r="F34" i="22"/>
  <c r="G34" i="22"/>
  <c r="I34" i="22"/>
  <c r="J34" i="22"/>
  <c r="K34" i="22"/>
  <c r="L34" i="22"/>
  <c r="M34" i="22"/>
  <c r="N34" i="22"/>
  <c r="O34" i="22"/>
  <c r="P34" i="22"/>
  <c r="Q34" i="22"/>
  <c r="R34" i="22"/>
  <c r="D35" i="22"/>
  <c r="E35" i="22"/>
  <c r="F35" i="22"/>
  <c r="G35" i="22"/>
  <c r="H35" i="22"/>
  <c r="I35" i="22"/>
  <c r="J35" i="22"/>
  <c r="K35" i="22"/>
  <c r="L35" i="22"/>
  <c r="M35" i="22"/>
  <c r="N35" i="22"/>
  <c r="O35" i="22"/>
  <c r="P35" i="22"/>
  <c r="Q35" i="22"/>
  <c r="R35" i="22"/>
  <c r="D36" i="22"/>
  <c r="E36" i="22"/>
  <c r="F36" i="22"/>
  <c r="G36" i="22"/>
  <c r="H36" i="22"/>
  <c r="I36" i="22"/>
  <c r="J36" i="22"/>
  <c r="K36" i="22"/>
  <c r="L36" i="22"/>
  <c r="M36" i="22"/>
  <c r="N36" i="22"/>
  <c r="O36" i="22"/>
  <c r="P36" i="22"/>
  <c r="Q36" i="22"/>
  <c r="R36" i="22"/>
  <c r="D37" i="22"/>
  <c r="E37" i="22"/>
  <c r="F37" i="22"/>
  <c r="G37" i="22"/>
  <c r="H37" i="22"/>
  <c r="I37" i="22"/>
  <c r="J37" i="22"/>
  <c r="K37" i="22"/>
  <c r="L37" i="22"/>
  <c r="M37" i="22"/>
  <c r="N37" i="22"/>
  <c r="O37" i="22"/>
  <c r="P37" i="22"/>
  <c r="Q37" i="22"/>
  <c r="R37" i="22"/>
  <c r="D39" i="22"/>
  <c r="E39" i="22"/>
  <c r="F39" i="22"/>
  <c r="G39" i="22"/>
  <c r="H39" i="22"/>
  <c r="I39" i="22"/>
  <c r="J39" i="22"/>
  <c r="K39" i="22"/>
  <c r="L39" i="22"/>
  <c r="M39" i="22"/>
  <c r="N39" i="22"/>
  <c r="O39" i="22"/>
  <c r="P39" i="22"/>
  <c r="Q39" i="22"/>
  <c r="R39" i="22"/>
  <c r="D40" i="22"/>
  <c r="E40" i="22"/>
  <c r="F40" i="22"/>
  <c r="G40" i="22"/>
  <c r="H40" i="22"/>
  <c r="I40" i="22"/>
  <c r="J40" i="22"/>
  <c r="K40" i="22"/>
  <c r="L40" i="22"/>
  <c r="M40" i="22"/>
  <c r="N40" i="22"/>
  <c r="O40" i="22"/>
  <c r="P40" i="22"/>
  <c r="Q40" i="22"/>
  <c r="R40" i="22"/>
  <c r="D41" i="22"/>
  <c r="E41" i="22"/>
  <c r="F41" i="22"/>
  <c r="G41" i="22"/>
  <c r="H41" i="22"/>
  <c r="J41" i="22"/>
  <c r="K41" i="22"/>
  <c r="L41" i="22"/>
  <c r="M41" i="22"/>
  <c r="N41" i="22"/>
  <c r="O41" i="22"/>
  <c r="P41" i="22"/>
  <c r="Q41" i="22"/>
  <c r="R41" i="22"/>
  <c r="D42" i="22"/>
  <c r="E42" i="22"/>
  <c r="F42" i="22"/>
  <c r="G42" i="22"/>
  <c r="H42" i="22"/>
  <c r="I42" i="22"/>
  <c r="J42" i="22"/>
  <c r="K42" i="22"/>
  <c r="L42" i="22"/>
  <c r="M42" i="22"/>
  <c r="N42" i="22"/>
  <c r="O42" i="22"/>
  <c r="P42" i="22"/>
  <c r="Q42" i="22"/>
  <c r="R42" i="22"/>
  <c r="N38" i="22" l="1"/>
  <c r="H38" i="22"/>
  <c r="E38" i="22"/>
  <c r="M38" i="22"/>
  <c r="D38" i="22"/>
  <c r="L38" i="22"/>
  <c r="K38" i="22"/>
  <c r="R38" i="22"/>
  <c r="J38" i="22"/>
  <c r="Q38" i="22"/>
  <c r="I38" i="22"/>
  <c r="P38" i="22"/>
  <c r="G38" i="22"/>
  <c r="O38" i="22"/>
  <c r="F38" i="22"/>
  <c r="S31" i="22"/>
  <c r="S41" i="22"/>
  <c r="S34" i="22"/>
  <c r="S37" i="22"/>
  <c r="S35" i="22"/>
  <c r="S39" i="22"/>
  <c r="S40" i="22"/>
  <c r="S42" i="22"/>
  <c r="S36" i="22"/>
  <c r="G19" i="23"/>
  <c r="L19" i="23"/>
  <c r="I19" i="23"/>
  <c r="F19" i="23"/>
  <c r="D19" i="23"/>
  <c r="H19" i="23"/>
  <c r="S38" i="22" l="1"/>
  <c r="M19" i="23"/>
  <c r="N19" i="23"/>
  <c r="O19" i="23" s="1"/>
  <c r="E19" i="23"/>
  <c r="J19" i="23" s="1"/>
  <c r="K19" i="23"/>
  <c r="M7" i="23"/>
  <c r="M8" i="23"/>
  <c r="M9" i="23"/>
  <c r="M10" i="23"/>
  <c r="M11" i="23"/>
  <c r="M12" i="23"/>
  <c r="M13" i="23"/>
  <c r="M14" i="23"/>
  <c r="M15" i="23"/>
  <c r="M16" i="23"/>
  <c r="M17" i="23"/>
  <c r="M18" i="23"/>
  <c r="M20" i="23"/>
  <c r="M6" i="23"/>
  <c r="M1" i="23"/>
  <c r="H7" i="23" l="1"/>
  <c r="H8" i="23"/>
  <c r="H9" i="23"/>
  <c r="H10" i="23"/>
  <c r="H11" i="23"/>
  <c r="H12" i="23"/>
  <c r="H13" i="23"/>
  <c r="H14" i="23"/>
  <c r="H15" i="23"/>
  <c r="H16" i="23"/>
  <c r="H17" i="23"/>
  <c r="H18" i="23"/>
  <c r="H20" i="23"/>
  <c r="H6" i="23"/>
  <c r="K7" i="23"/>
  <c r="K8" i="23"/>
  <c r="K9" i="23"/>
  <c r="D10" i="23"/>
  <c r="K11" i="23"/>
  <c r="K12" i="23"/>
  <c r="K13" i="23"/>
  <c r="K14" i="23"/>
  <c r="K15" i="23"/>
  <c r="K16" i="23"/>
  <c r="K17" i="23"/>
  <c r="D18" i="23"/>
  <c r="D20" i="23"/>
  <c r="K6" i="23"/>
  <c r="F7" i="23"/>
  <c r="F8" i="23"/>
  <c r="F9" i="23"/>
  <c r="F10" i="23"/>
  <c r="F11" i="23"/>
  <c r="F12" i="23"/>
  <c r="F13" i="23"/>
  <c r="F14" i="23"/>
  <c r="F15" i="23"/>
  <c r="F16" i="23"/>
  <c r="F17" i="23"/>
  <c r="F18" i="23"/>
  <c r="F20" i="23"/>
  <c r="G7" i="23"/>
  <c r="G8" i="23"/>
  <c r="G9" i="23"/>
  <c r="G10" i="23"/>
  <c r="G11" i="23"/>
  <c r="G12" i="23"/>
  <c r="G13" i="23"/>
  <c r="G14" i="23"/>
  <c r="G15" i="23"/>
  <c r="G16" i="23"/>
  <c r="G17" i="23"/>
  <c r="G18" i="23"/>
  <c r="G20" i="23"/>
  <c r="G6" i="23"/>
  <c r="I6" i="23"/>
  <c r="I7" i="23"/>
  <c r="I8" i="23"/>
  <c r="I9" i="23"/>
  <c r="I10" i="23"/>
  <c r="I11" i="23"/>
  <c r="I12" i="23"/>
  <c r="I13" i="23"/>
  <c r="I14" i="23"/>
  <c r="I15" i="23"/>
  <c r="I16" i="23"/>
  <c r="I17" i="23"/>
  <c r="I18" i="23"/>
  <c r="I20" i="23"/>
  <c r="E7" i="23"/>
  <c r="E8" i="23"/>
  <c r="E9" i="23"/>
  <c r="E10" i="23"/>
  <c r="E11" i="23"/>
  <c r="E12" i="23"/>
  <c r="E13" i="23"/>
  <c r="E14" i="23"/>
  <c r="E15" i="23"/>
  <c r="E16" i="23"/>
  <c r="E17" i="23"/>
  <c r="E20" i="23"/>
  <c r="E18" i="23" l="1"/>
  <c r="J18" i="23" s="1"/>
  <c r="D11" i="23"/>
  <c r="K10" i="23"/>
  <c r="K21" i="23" s="1"/>
  <c r="D13" i="23"/>
  <c r="D14" i="23"/>
  <c r="D6" i="23"/>
  <c r="D15" i="23"/>
  <c r="D7" i="23"/>
  <c r="D16" i="23"/>
  <c r="D8" i="23"/>
  <c r="D17" i="23"/>
  <c r="D9" i="23"/>
  <c r="F6" i="23"/>
  <c r="F21" i="23" s="1"/>
  <c r="K18" i="23"/>
  <c r="K20" i="23"/>
  <c r="D12" i="23"/>
  <c r="H21" i="23"/>
  <c r="L9" i="23"/>
  <c r="L17" i="23"/>
  <c r="J10" i="23"/>
  <c r="N11" i="23"/>
  <c r="N20" i="23"/>
  <c r="J20" i="23"/>
  <c r="J11" i="23"/>
  <c r="J12" i="23"/>
  <c r="J13" i="23"/>
  <c r="L7" i="23"/>
  <c r="L15" i="23"/>
  <c r="N9" i="23"/>
  <c r="N17" i="23"/>
  <c r="L8" i="23"/>
  <c r="L16" i="23"/>
  <c r="N10" i="23"/>
  <c r="N18" i="23"/>
  <c r="L10" i="23"/>
  <c r="L18" i="23"/>
  <c r="N12" i="23"/>
  <c r="L11" i="23"/>
  <c r="L20" i="23"/>
  <c r="N13" i="23"/>
  <c r="J16" i="23"/>
  <c r="J8" i="23"/>
  <c r="J17" i="23"/>
  <c r="J9" i="23"/>
  <c r="L12" i="23"/>
  <c r="N6" i="23"/>
  <c r="N14" i="23"/>
  <c r="J15" i="23"/>
  <c r="J7" i="23"/>
  <c r="L13" i="23"/>
  <c r="N7" i="23"/>
  <c r="N15" i="23"/>
  <c r="J14" i="23"/>
  <c r="L14" i="23"/>
  <c r="N8" i="23"/>
  <c r="N16" i="23"/>
  <c r="L6" i="23"/>
  <c r="I21" i="23"/>
  <c r="G21" i="23"/>
  <c r="J21" i="23" l="1"/>
  <c r="J22" i="23" s="1"/>
  <c r="O20" i="23"/>
  <c r="E21" i="23"/>
  <c r="O6" i="23"/>
  <c r="M21" i="23"/>
  <c r="D21" i="23"/>
  <c r="O17" i="23"/>
  <c r="O11" i="23"/>
  <c r="O9" i="23"/>
  <c r="O18" i="23"/>
  <c r="O10" i="23"/>
  <c r="O13" i="23"/>
  <c r="O8" i="23"/>
  <c r="N21" i="23"/>
  <c r="O15" i="23"/>
  <c r="O14" i="23"/>
  <c r="O16" i="23"/>
  <c r="O12" i="23"/>
  <c r="O7" i="23"/>
  <c r="L21" i="23"/>
  <c r="O21" i="23" l="1"/>
  <c r="O22" i="23" s="1"/>
</calcChain>
</file>

<file path=xl/sharedStrings.xml><?xml version="1.0" encoding="utf-8"?>
<sst xmlns="http://schemas.openxmlformats.org/spreadsheetml/2006/main" count="149" uniqueCount="103">
  <si>
    <t>計</t>
    <rPh sb="0" eb="1">
      <t>ケイ</t>
    </rPh>
    <phoneticPr fontId="2"/>
  </si>
  <si>
    <t>名前</t>
    <rPh sb="0" eb="2">
      <t>ナマエ</t>
    </rPh>
    <phoneticPr fontId="2"/>
  </si>
  <si>
    <t>4月</t>
    <rPh sb="1" eb="2">
      <t>ガツ</t>
    </rPh>
    <phoneticPr fontId="2"/>
  </si>
  <si>
    <t>5月</t>
  </si>
  <si>
    <t>6月</t>
  </si>
  <si>
    <t>7月</t>
  </si>
  <si>
    <t>8月</t>
  </si>
  <si>
    <t>9月</t>
  </si>
  <si>
    <t>10月</t>
  </si>
  <si>
    <t>11月</t>
  </si>
  <si>
    <t>12月</t>
  </si>
  <si>
    <t>1月</t>
  </si>
  <si>
    <t>2月</t>
  </si>
  <si>
    <t>3月</t>
  </si>
  <si>
    <t>パート</t>
    <phoneticPr fontId="2"/>
  </si>
  <si>
    <t>正社員</t>
    <rPh sb="0" eb="3">
      <t>セイシャイン</t>
    </rPh>
    <phoneticPr fontId="2"/>
  </si>
  <si>
    <t>賞与</t>
    <rPh sb="0" eb="2">
      <t>ショウヨ</t>
    </rPh>
    <phoneticPr fontId="2"/>
  </si>
  <si>
    <t>小計</t>
    <rPh sb="0" eb="2">
      <t>ショウケイ</t>
    </rPh>
    <phoneticPr fontId="2"/>
  </si>
  <si>
    <t>取締役</t>
    <rPh sb="0" eb="3">
      <t>トリシマリヤク</t>
    </rPh>
    <phoneticPr fontId="2"/>
  </si>
  <si>
    <t>兼務役員</t>
    <rPh sb="0" eb="2">
      <t>ケンム</t>
    </rPh>
    <rPh sb="2" eb="4">
      <t>ヤクイン</t>
    </rPh>
    <phoneticPr fontId="2"/>
  </si>
  <si>
    <t>区分</t>
    <rPh sb="0" eb="2">
      <t>クブン</t>
    </rPh>
    <phoneticPr fontId="2"/>
  </si>
  <si>
    <t>5月</t>
    <rPh sb="1" eb="2">
      <t>ガツ</t>
    </rPh>
    <phoneticPr fontId="2"/>
  </si>
  <si>
    <t>1月</t>
    <rPh sb="1" eb="2">
      <t>ガツ</t>
    </rPh>
    <phoneticPr fontId="2"/>
  </si>
  <si>
    <t>2月</t>
    <rPh sb="1" eb="2">
      <t>ガツ</t>
    </rPh>
    <phoneticPr fontId="2"/>
  </si>
  <si>
    <t>3月</t>
    <rPh sb="1" eb="2">
      <t>ガツ</t>
    </rPh>
    <phoneticPr fontId="2"/>
  </si>
  <si>
    <t>人数</t>
    <rPh sb="0" eb="2">
      <t>ニンズウ</t>
    </rPh>
    <phoneticPr fontId="2"/>
  </si>
  <si>
    <t>賃金額</t>
    <rPh sb="0" eb="3">
      <t>チンギンガク</t>
    </rPh>
    <phoneticPr fontId="2"/>
  </si>
  <si>
    <t>常用労働者</t>
    <rPh sb="0" eb="2">
      <t>ジョウヨウ</t>
    </rPh>
    <rPh sb="2" eb="5">
      <t>ロウドウシャ</t>
    </rPh>
    <phoneticPr fontId="2"/>
  </si>
  <si>
    <t>役員で労働者扱いの者</t>
    <rPh sb="0" eb="2">
      <t>ヤクイン</t>
    </rPh>
    <rPh sb="3" eb="6">
      <t>ロウドウシャ</t>
    </rPh>
    <rPh sb="6" eb="7">
      <t>アツカ</t>
    </rPh>
    <rPh sb="9" eb="10">
      <t>モノ</t>
    </rPh>
    <phoneticPr fontId="2"/>
  </si>
  <si>
    <t>臨時労働者</t>
    <rPh sb="0" eb="2">
      <t>リンジ</t>
    </rPh>
    <rPh sb="2" eb="5">
      <t>ロウドウシャ</t>
    </rPh>
    <phoneticPr fontId="2"/>
  </si>
  <si>
    <t>合計</t>
    <rPh sb="0" eb="2">
      <t>ゴウケイ</t>
    </rPh>
    <phoneticPr fontId="2"/>
  </si>
  <si>
    <t>労災保険、一般拠出金</t>
    <rPh sb="0" eb="4">
      <t>ロウサイホケン</t>
    </rPh>
    <rPh sb="5" eb="10">
      <t>イッパンキョシュツキン</t>
    </rPh>
    <phoneticPr fontId="2"/>
  </si>
  <si>
    <t>雇用保険</t>
    <rPh sb="0" eb="4">
      <t>コヨウホケン</t>
    </rPh>
    <phoneticPr fontId="2"/>
  </si>
  <si>
    <t>被保険者</t>
    <rPh sb="0" eb="4">
      <t>ヒホケンシャ</t>
    </rPh>
    <phoneticPr fontId="2"/>
  </si>
  <si>
    <t>賃金額</t>
    <rPh sb="0" eb="2">
      <t>チンギン</t>
    </rPh>
    <rPh sb="2" eb="3">
      <t>ガク</t>
    </rPh>
    <phoneticPr fontId="2"/>
  </si>
  <si>
    <t>賞与1</t>
    <rPh sb="0" eb="2">
      <t>ショウヨ</t>
    </rPh>
    <phoneticPr fontId="2"/>
  </si>
  <si>
    <t>賞与2</t>
    <rPh sb="0" eb="2">
      <t>ショウヨ</t>
    </rPh>
    <phoneticPr fontId="2"/>
  </si>
  <si>
    <t>集計</t>
    <rPh sb="0" eb="2">
      <t>シュウケイ</t>
    </rPh>
    <phoneticPr fontId="2"/>
  </si>
  <si>
    <t>労働保険料等算定基礎賃金等の報告</t>
    <rPh sb="0" eb="5">
      <t>ロウドウホケンリョウ</t>
    </rPh>
    <rPh sb="5" eb="6">
      <t>トウ</t>
    </rPh>
    <rPh sb="6" eb="8">
      <t>サンテイ</t>
    </rPh>
    <rPh sb="8" eb="10">
      <t>キソ</t>
    </rPh>
    <rPh sb="10" eb="12">
      <t>チンギン</t>
    </rPh>
    <rPh sb="12" eb="13">
      <t>トウ</t>
    </rPh>
    <rPh sb="14" eb="16">
      <t>ホウコク</t>
    </rPh>
    <phoneticPr fontId="2"/>
  </si>
  <si>
    <t>事業所名</t>
    <rPh sb="0" eb="4">
      <t>ジギョウショメイ</t>
    </rPh>
    <phoneticPr fontId="2"/>
  </si>
  <si>
    <t>賃金集計表</t>
    <rPh sb="0" eb="2">
      <t>チンギン</t>
    </rPh>
    <rPh sb="2" eb="5">
      <t>シュウケイヒョウ</t>
    </rPh>
    <phoneticPr fontId="2"/>
  </si>
  <si>
    <t>※必ず注意事項のタブを参照して入力をお願いします。</t>
    <rPh sb="1" eb="2">
      <t>カナラ</t>
    </rPh>
    <rPh sb="3" eb="7">
      <t>チュウイジコウ</t>
    </rPh>
    <rPh sb="11" eb="13">
      <t>サンショウ</t>
    </rPh>
    <rPh sb="15" eb="17">
      <t>ニュウリョク</t>
    </rPh>
    <rPh sb="19" eb="20">
      <t>ネガ</t>
    </rPh>
    <phoneticPr fontId="2"/>
  </si>
  <si>
    <t>従業員別、月別の賃金支給額を入力すれば「賃金等の報告」まで作成出来ます。</t>
    <rPh sb="0" eb="3">
      <t>ジュウギョウイン</t>
    </rPh>
    <rPh sb="3" eb="4">
      <t>ベツ</t>
    </rPh>
    <rPh sb="5" eb="7">
      <t>ツキベツ</t>
    </rPh>
    <rPh sb="8" eb="10">
      <t>チンギン</t>
    </rPh>
    <rPh sb="10" eb="12">
      <t>シキュウ</t>
    </rPh>
    <rPh sb="12" eb="13">
      <t>ガク</t>
    </rPh>
    <rPh sb="14" eb="16">
      <t>ニュウリョク</t>
    </rPh>
    <rPh sb="20" eb="22">
      <t>チンギン</t>
    </rPh>
    <rPh sb="22" eb="23">
      <t>トウ</t>
    </rPh>
    <rPh sb="24" eb="26">
      <t>ホウコク</t>
    </rPh>
    <rPh sb="29" eb="31">
      <t>サクセイ</t>
    </rPh>
    <rPh sb="31" eb="33">
      <t>デキ</t>
    </rPh>
    <phoneticPr fontId="2"/>
  </si>
  <si>
    <t>正社員</t>
  </si>
  <si>
    <t>パート</t>
  </si>
  <si>
    <t>労働保険年度更新計算支援ツール</t>
    <rPh sb="0" eb="4">
      <t>ロウドウホケン</t>
    </rPh>
    <rPh sb="4" eb="8">
      <t>ネンドコウシン</t>
    </rPh>
    <rPh sb="8" eb="10">
      <t>ケイサン</t>
    </rPh>
    <rPh sb="10" eb="12">
      <t>シエン</t>
    </rPh>
    <phoneticPr fontId="2"/>
  </si>
  <si>
    <t>労働保険事務組合　関西中小工業協議会</t>
    <rPh sb="0" eb="8">
      <t>ロウドウホケンジムクミアイ</t>
    </rPh>
    <rPh sb="9" eb="18">
      <t>カンサイ</t>
    </rPh>
    <phoneticPr fontId="2"/>
  </si>
  <si>
    <t>注意事項</t>
    <rPh sb="0" eb="4">
      <t>チュウイジコウ</t>
    </rPh>
    <phoneticPr fontId="2"/>
  </si>
  <si>
    <t>ドロップダウンリスト形式になっています。選択して下さい。</t>
    <rPh sb="10" eb="12">
      <t>ケイシキ</t>
    </rPh>
    <rPh sb="20" eb="22">
      <t>センタク</t>
    </rPh>
    <rPh sb="24" eb="25">
      <t>クダ</t>
    </rPh>
    <phoneticPr fontId="2"/>
  </si>
  <si>
    <t>・取締役</t>
    <rPh sb="1" eb="4">
      <t>トリシマリヤク</t>
    </rPh>
    <phoneticPr fontId="2"/>
  </si>
  <si>
    <t>・兼務役員</t>
    <rPh sb="1" eb="3">
      <t>ケンム</t>
    </rPh>
    <rPh sb="3" eb="5">
      <t>ヤクイン</t>
    </rPh>
    <phoneticPr fontId="2"/>
  </si>
  <si>
    <t>・正社員</t>
    <rPh sb="1" eb="4">
      <t>セイシャイン</t>
    </rPh>
    <phoneticPr fontId="2"/>
  </si>
  <si>
    <t>・パート</t>
    <phoneticPr fontId="2"/>
  </si>
  <si>
    <t>…</t>
    <phoneticPr fontId="2"/>
  </si>
  <si>
    <t>雇用保険に加入している、労働者性の強い役員の方。</t>
    <rPh sb="0" eb="4">
      <t>コヨウホケン</t>
    </rPh>
    <rPh sb="5" eb="7">
      <t>カニュウ</t>
    </rPh>
    <rPh sb="12" eb="15">
      <t>ロウドウシャ</t>
    </rPh>
    <rPh sb="15" eb="16">
      <t>セイ</t>
    </rPh>
    <rPh sb="17" eb="18">
      <t>ツヨ</t>
    </rPh>
    <rPh sb="19" eb="21">
      <t>ヤクイン</t>
    </rPh>
    <rPh sb="22" eb="23">
      <t>カタ</t>
    </rPh>
    <phoneticPr fontId="2"/>
  </si>
  <si>
    <t>● 区分について</t>
    <rPh sb="2" eb="4">
      <t>クブン</t>
    </rPh>
    <phoneticPr fontId="2"/>
  </si>
  <si>
    <t>短時間労働者。パート・アルバイト等で雇用保険の加入要件を満たさない従業員。</t>
    <rPh sb="0" eb="3">
      <t>タンジカン</t>
    </rPh>
    <rPh sb="3" eb="6">
      <t>ロウドウシャ</t>
    </rPh>
    <rPh sb="16" eb="17">
      <t>トウ</t>
    </rPh>
    <rPh sb="18" eb="22">
      <t>コヨウホケン</t>
    </rPh>
    <rPh sb="23" eb="25">
      <t>カニュウ</t>
    </rPh>
    <rPh sb="25" eb="27">
      <t>ヨウケン</t>
    </rPh>
    <rPh sb="28" eb="29">
      <t>ミ</t>
    </rPh>
    <rPh sb="33" eb="36">
      <t>ジュウギョウイン</t>
    </rPh>
    <phoneticPr fontId="2"/>
  </si>
  <si>
    <t>雇用保険の加入要件を満たし、雇用保険に加入している従業員。</t>
    <rPh sb="0" eb="4">
      <t>コヨウホケン</t>
    </rPh>
    <rPh sb="5" eb="7">
      <t>カニュウ</t>
    </rPh>
    <rPh sb="7" eb="9">
      <t>ヨウケン</t>
    </rPh>
    <rPh sb="10" eb="11">
      <t>ミ</t>
    </rPh>
    <rPh sb="14" eb="18">
      <t>コヨウホケン</t>
    </rPh>
    <rPh sb="19" eb="21">
      <t>カニュウ</t>
    </rPh>
    <rPh sb="25" eb="28">
      <t>ジュウギョウイン</t>
    </rPh>
    <phoneticPr fontId="2"/>
  </si>
  <si>
    <t>従業員ごとに各月の総支給賃金額を入力して下さい。</t>
    <rPh sb="0" eb="3">
      <t>ジュウギョウイン</t>
    </rPh>
    <rPh sb="6" eb="8">
      <t>カクツキ</t>
    </rPh>
    <rPh sb="9" eb="12">
      <t>ソウシキュウ</t>
    </rPh>
    <rPh sb="12" eb="15">
      <t>チンギンガク</t>
    </rPh>
    <rPh sb="16" eb="18">
      <t>ニュウリョク</t>
    </rPh>
    <rPh sb="20" eb="21">
      <t>クダ</t>
    </rPh>
    <phoneticPr fontId="2"/>
  </si>
  <si>
    <t>・交通費</t>
    <rPh sb="1" eb="4">
      <t>コウツウヒ</t>
    </rPh>
    <phoneticPr fontId="2"/>
  </si>
  <si>
    <t>交通費は労働保険の算定対象です。必ず含めて下さい。</t>
    <rPh sb="0" eb="3">
      <t>コウツウヒ</t>
    </rPh>
    <rPh sb="4" eb="8">
      <t>ロウドウホケン</t>
    </rPh>
    <rPh sb="9" eb="11">
      <t>サンテイ</t>
    </rPh>
    <rPh sb="11" eb="13">
      <t>タイショウ</t>
    </rPh>
    <rPh sb="16" eb="17">
      <t>カナラ</t>
    </rPh>
    <rPh sb="18" eb="19">
      <t>フク</t>
    </rPh>
    <rPh sb="21" eb="22">
      <t>クダ</t>
    </rPh>
    <phoneticPr fontId="2"/>
  </si>
  <si>
    <t>● 給与について</t>
    <rPh sb="2" eb="4">
      <t>キュウヨ</t>
    </rPh>
    <phoneticPr fontId="2"/>
  </si>
  <si>
    <t>● 名前について</t>
    <rPh sb="2" eb="4">
      <t>ナマエ</t>
    </rPh>
    <phoneticPr fontId="2"/>
  </si>
  <si>
    <t>従業員の名前を入力して下さい。</t>
    <rPh sb="0" eb="3">
      <t>ジュウギョウイン</t>
    </rPh>
    <rPh sb="4" eb="6">
      <t>ナマエ</t>
    </rPh>
    <rPh sb="7" eb="9">
      <t>ニュウリョク</t>
    </rPh>
    <rPh sb="11" eb="12">
      <t>クダ</t>
    </rPh>
    <phoneticPr fontId="2"/>
  </si>
  <si>
    <t>・入力する順番は、正社員・パート・兼務役員で分ける必要はありません。区分のみ正確に入力して下さい。</t>
    <rPh sb="1" eb="3">
      <t>ニュウリョク</t>
    </rPh>
    <rPh sb="5" eb="7">
      <t>ジュンバン</t>
    </rPh>
    <rPh sb="9" eb="12">
      <t>セイシャイン</t>
    </rPh>
    <rPh sb="17" eb="19">
      <t>ケンム</t>
    </rPh>
    <rPh sb="19" eb="21">
      <t>ヤクイン</t>
    </rPh>
    <rPh sb="22" eb="23">
      <t>ワ</t>
    </rPh>
    <rPh sb="25" eb="27">
      <t>ヒツヨウ</t>
    </rPh>
    <rPh sb="34" eb="36">
      <t>クブン</t>
    </rPh>
    <rPh sb="38" eb="40">
      <t>セイカク</t>
    </rPh>
    <rPh sb="41" eb="43">
      <t>ニュウリョク</t>
    </rPh>
    <rPh sb="45" eb="46">
      <t>クダ</t>
    </rPh>
    <phoneticPr fontId="2"/>
  </si>
  <si>
    <t>賞与3</t>
    <rPh sb="0" eb="2">
      <t>ショウヨ</t>
    </rPh>
    <phoneticPr fontId="2"/>
  </si>
  <si>
    <t>兼務役員</t>
  </si>
  <si>
    <t>㈱サンプル</t>
    <phoneticPr fontId="2"/>
  </si>
  <si>
    <t>取締役</t>
  </si>
  <si>
    <t>A</t>
    <phoneticPr fontId="2"/>
  </si>
  <si>
    <t>B</t>
    <phoneticPr fontId="2"/>
  </si>
  <si>
    <t>C</t>
    <phoneticPr fontId="2"/>
  </si>
  <si>
    <t>D</t>
    <phoneticPr fontId="2"/>
  </si>
  <si>
    <t>E</t>
    <phoneticPr fontId="2"/>
  </si>
  <si>
    <t>記入例が表示されていますので、入力の際にクリアして下さい。</t>
    <rPh sb="0" eb="3">
      <t>キニュウレイ</t>
    </rPh>
    <rPh sb="4" eb="6">
      <t>ヒョウジ</t>
    </rPh>
    <rPh sb="15" eb="17">
      <t>ニュウリョク</t>
    </rPh>
    <rPh sb="18" eb="19">
      <t>サイ</t>
    </rPh>
    <rPh sb="25" eb="26">
      <t>クダ</t>
    </rPh>
    <phoneticPr fontId="2"/>
  </si>
  <si>
    <t>代表取締役などの役員。使用者、経営者側の役員。労働保険年度更新対象外。</t>
    <rPh sb="0" eb="2">
      <t>ダイヒョウ</t>
    </rPh>
    <rPh sb="2" eb="5">
      <t>トリシマリヤク</t>
    </rPh>
    <rPh sb="8" eb="10">
      <t>ヤクイン</t>
    </rPh>
    <rPh sb="11" eb="13">
      <t>シヨウ</t>
    </rPh>
    <rPh sb="13" eb="14">
      <t>シャ</t>
    </rPh>
    <rPh sb="15" eb="18">
      <t>ケイエイシャ</t>
    </rPh>
    <rPh sb="18" eb="19">
      <t>ガワ</t>
    </rPh>
    <rPh sb="20" eb="22">
      <t>ヤクイン</t>
    </rPh>
    <rPh sb="23" eb="27">
      <t>ロウドウホケン</t>
    </rPh>
    <rPh sb="27" eb="29">
      <t>ネンド</t>
    </rPh>
    <rPh sb="29" eb="31">
      <t>コウシン</t>
    </rPh>
    <rPh sb="31" eb="34">
      <t>タイショウガイ</t>
    </rPh>
    <phoneticPr fontId="2"/>
  </si>
  <si>
    <t>※パート・アルバイト等で雇用保険に加入している従業員は、パートではなく正社員として区分して下さい。</t>
    <rPh sb="10" eb="11">
      <t>トウ</t>
    </rPh>
    <rPh sb="12" eb="16">
      <t>コヨウホケン</t>
    </rPh>
    <rPh sb="17" eb="19">
      <t>カニュウ</t>
    </rPh>
    <rPh sb="23" eb="26">
      <t>ジュウギョウイン</t>
    </rPh>
    <rPh sb="35" eb="38">
      <t>セイシャイン</t>
    </rPh>
    <rPh sb="41" eb="43">
      <t>クブン</t>
    </rPh>
    <rPh sb="45" eb="46">
      <t>クダ</t>
    </rPh>
    <phoneticPr fontId="2"/>
  </si>
  <si>
    <t>入力する賃金額は、基本給、諸手当、交通費を含む、「総支給額」です。</t>
    <rPh sb="0" eb="2">
      <t>ニュウリョク</t>
    </rPh>
    <rPh sb="4" eb="7">
      <t>チンギンガク</t>
    </rPh>
    <rPh sb="25" eb="28">
      <t>ソウシキュウ</t>
    </rPh>
    <rPh sb="28" eb="29">
      <t>ガク</t>
    </rPh>
    <phoneticPr fontId="2"/>
  </si>
  <si>
    <t>社会保険料、所得税などを引いた後の「手取り給与額」ではありませんのでご注意下さい。</t>
    <rPh sb="0" eb="5">
      <t>シャカイホケンリョウ</t>
    </rPh>
    <rPh sb="6" eb="9">
      <t>ショトクゼイ</t>
    </rPh>
    <rPh sb="12" eb="13">
      <t>ヒ</t>
    </rPh>
    <rPh sb="15" eb="16">
      <t>アト</t>
    </rPh>
    <rPh sb="18" eb="20">
      <t>テド</t>
    </rPh>
    <rPh sb="21" eb="24">
      <t>キュウヨガク</t>
    </rPh>
    <rPh sb="35" eb="37">
      <t>チュウイ</t>
    </rPh>
    <rPh sb="37" eb="38">
      <t>クダ</t>
    </rPh>
    <phoneticPr fontId="2"/>
  </si>
  <si>
    <t>このツールで計算出来る人数は26名までとなります。</t>
    <rPh sb="6" eb="8">
      <t>ケイサン</t>
    </rPh>
    <rPh sb="8" eb="10">
      <t>デキ</t>
    </rPh>
    <rPh sb="11" eb="13">
      <t>ニンズウ</t>
    </rPh>
    <rPh sb="16" eb="17">
      <t>メイ</t>
    </rPh>
    <phoneticPr fontId="2"/>
  </si>
  <si>
    <t>26名以上でのご利用を希望の場合は下記連絡先までお問い合わせ下さい。</t>
    <phoneticPr fontId="2"/>
  </si>
  <si>
    <t>06-6712-5491</t>
    <phoneticPr fontId="2"/>
  </si>
  <si>
    <t>www.kanchu.or.jp</t>
    <phoneticPr fontId="2"/>
  </si>
  <si>
    <t>　関西中小工業協議会</t>
    <rPh sb="1" eb="10">
      <t>カンサイ</t>
    </rPh>
    <phoneticPr fontId="2"/>
  </si>
  <si>
    <t>　大阪市生野区勝山南4-16-2</t>
    <rPh sb="1" eb="4">
      <t>オオサカシ</t>
    </rPh>
    <rPh sb="4" eb="7">
      <t>イクノク</t>
    </rPh>
    <rPh sb="7" eb="9">
      <t>カツヤマ</t>
    </rPh>
    <rPh sb="9" eb="10">
      <t>ミナミ</t>
    </rPh>
    <phoneticPr fontId="2"/>
  </si>
  <si>
    <t>　電話</t>
    <rPh sb="1" eb="3">
      <t>デンワ</t>
    </rPh>
    <phoneticPr fontId="2"/>
  </si>
  <si>
    <t>　ホームページ</t>
    <phoneticPr fontId="2"/>
  </si>
  <si>
    <t>　お問合せ先</t>
    <rPh sb="2" eb="4">
      <t>トイアワ</t>
    </rPh>
    <rPh sb="5" eb="6">
      <t>サキ</t>
    </rPh>
    <phoneticPr fontId="2"/>
  </si>
  <si>
    <t>● 不具合、記入等で不明な点がありましたら、事務局までご連絡をお願いします。</t>
    <rPh sb="2" eb="5">
      <t>フグアイ</t>
    </rPh>
    <rPh sb="6" eb="8">
      <t>キニュウ</t>
    </rPh>
    <rPh sb="8" eb="9">
      <t>トウ</t>
    </rPh>
    <rPh sb="10" eb="12">
      <t>フメイ</t>
    </rPh>
    <rPh sb="22" eb="25">
      <t>ジムキョク</t>
    </rPh>
    <rPh sb="28" eb="30">
      <t>レンラク</t>
    </rPh>
    <rPh sb="32" eb="33">
      <t>ネガ</t>
    </rPh>
    <phoneticPr fontId="2"/>
  </si>
  <si>
    <t>　メール</t>
    <phoneticPr fontId="2"/>
  </si>
  <si>
    <t>roudou@kanchu.or.jp</t>
    <phoneticPr fontId="2"/>
  </si>
  <si>
    <t>F</t>
    <phoneticPr fontId="2"/>
  </si>
  <si>
    <t>G</t>
    <phoneticPr fontId="2"/>
  </si>
  <si>
    <t>賞与7月</t>
  </si>
  <si>
    <t>賞与12月</t>
  </si>
  <si>
    <t>賞与3月</t>
  </si>
  <si>
    <t>・賞与</t>
    <rPh sb="1" eb="3">
      <t>ショウヨ</t>
    </rPh>
    <phoneticPr fontId="2"/>
  </si>
  <si>
    <t>賞与の支給月はドロップダウンリスト形式になっていますので、支給月の選択をお願いします。</t>
    <rPh sb="0" eb="2">
      <t>ショウヨ</t>
    </rPh>
    <rPh sb="3" eb="6">
      <t>シキュウツキ</t>
    </rPh>
    <rPh sb="17" eb="19">
      <t>ケイシキ</t>
    </rPh>
    <rPh sb="29" eb="32">
      <t>シキュウツキ</t>
    </rPh>
    <rPh sb="33" eb="35">
      <t>センタク</t>
    </rPh>
    <rPh sb="37" eb="38">
      <t>ネガ</t>
    </rPh>
    <phoneticPr fontId="2"/>
  </si>
  <si>
    <t>令和4年</t>
    <rPh sb="0" eb="2">
      <t>レイワ</t>
    </rPh>
    <rPh sb="3" eb="4">
      <t>ネン</t>
    </rPh>
    <phoneticPr fontId="2"/>
  </si>
  <si>
    <t>このエクセルファイルは、令和５年度の労働保険年度更新用計算支援ファイルです。</t>
    <rPh sb="12" eb="14">
      <t>レイワ</t>
    </rPh>
    <rPh sb="15" eb="17">
      <t>ネンド</t>
    </rPh>
    <rPh sb="18" eb="22">
      <t>ロウドウホケン</t>
    </rPh>
    <rPh sb="22" eb="26">
      <t>ネンドコウシン</t>
    </rPh>
    <rPh sb="26" eb="27">
      <t>ヨウ</t>
    </rPh>
    <rPh sb="27" eb="29">
      <t>ケイサン</t>
    </rPh>
    <rPh sb="29" eb="31">
      <t>シエン</t>
    </rPh>
    <phoneticPr fontId="2"/>
  </si>
  <si>
    <t>令和5年</t>
    <rPh sb="0" eb="2">
      <t>レイワ</t>
    </rPh>
    <rPh sb="3" eb="4">
      <t>ネン</t>
    </rPh>
    <phoneticPr fontId="2"/>
  </si>
  <si>
    <t>令和４年度 確定
令和５年度 概算</t>
    <rPh sb="0" eb="2">
      <t>レイワ</t>
    </rPh>
    <rPh sb="3" eb="5">
      <t>ネンド</t>
    </rPh>
    <rPh sb="6" eb="8">
      <t>カクテイ</t>
    </rPh>
    <rPh sb="9" eb="11">
      <t>レイワ</t>
    </rPh>
    <rPh sb="12" eb="14">
      <t>ネンド</t>
    </rPh>
    <rPh sb="15" eb="17">
      <t>ガイサン</t>
    </rPh>
    <phoneticPr fontId="2"/>
  </si>
  <si>
    <t>保険料を計算する機能はありません。あくまで集計のみとなります。</t>
    <rPh sb="0" eb="3">
      <t>ホケンリョウ</t>
    </rPh>
    <rPh sb="4" eb="6">
      <t>ケイサン</t>
    </rPh>
    <rPh sb="8" eb="10">
      <t>キノウ</t>
    </rPh>
    <rPh sb="21" eb="23">
      <t>シュウケイ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</si>
</sst>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20"/>
      <name val="ＭＳ Ｐゴシック"/>
      <family val="3"/>
      <charset val="128"/>
    </font>
    <font>
      <sz val="14"/>
      <name val="ＭＳ Ｐゴシック"/>
      <family val="3"/>
      <charset val="128"/>
    </font>
    <font>
      <b/>
      <sz val="11"/>
      <color rgb="FFFF0000"/>
      <name val="ＭＳ Ｐゴシック"/>
      <family val="3"/>
      <charset val="128"/>
    </font>
    <font>
      <sz val="11"/>
      <color rgb="FFFF0000"/>
      <name val="ＭＳ Ｐゴシック"/>
      <family val="3"/>
      <charset val="128"/>
    </font>
    <font>
      <sz val="14"/>
      <color rgb="FFFF0000"/>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xf numFmtId="0" fontId="9" fillId="0" borderId="0" applyNumberFormat="0" applyFill="0" applyBorder="0" applyAlignment="0" applyProtection="0"/>
  </cellStyleXfs>
  <cellXfs count="12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left" vertical="center"/>
    </xf>
    <xf numFmtId="38" fontId="3" fillId="0" borderId="1" xfId="1" applyFont="1" applyFill="1" applyBorder="1" applyProtection="1">
      <protection locked="0"/>
    </xf>
    <xf numFmtId="0" fontId="5" fillId="0" borderId="0" xfId="0" applyFont="1"/>
    <xf numFmtId="0" fontId="0" fillId="0" borderId="0" xfId="0" applyAlignment="1">
      <alignment horizontal="center" vertical="center"/>
    </xf>
    <xf numFmtId="0" fontId="0" fillId="0" borderId="0" xfId="0" applyAlignment="1">
      <alignment horizontal="center"/>
    </xf>
    <xf numFmtId="0" fontId="7" fillId="0" borderId="0" xfId="0" applyFont="1"/>
    <xf numFmtId="0" fontId="8" fillId="0" borderId="0" xfId="0" applyFont="1"/>
    <xf numFmtId="0" fontId="6" fillId="0" borderId="0" xfId="0" applyFont="1" applyAlignment="1">
      <alignment vertical="center"/>
    </xf>
    <xf numFmtId="0" fontId="0" fillId="0" borderId="1" xfId="0" applyBorder="1" applyAlignment="1" applyProtection="1">
      <alignment horizontal="center"/>
      <protection locked="0"/>
    </xf>
    <xf numFmtId="0" fontId="0" fillId="3" borderId="41" xfId="0" applyFill="1" applyBorder="1"/>
    <xf numFmtId="0" fontId="0" fillId="3" borderId="42" xfId="0" applyFill="1" applyBorder="1"/>
    <xf numFmtId="0" fontId="0" fillId="3" borderId="43" xfId="0" applyFill="1" applyBorder="1"/>
    <xf numFmtId="0" fontId="6" fillId="3" borderId="44" xfId="0" applyFont="1" applyFill="1" applyBorder="1"/>
    <xf numFmtId="0" fontId="0" fillId="3" borderId="0" xfId="0" applyFill="1"/>
    <xf numFmtId="0" fontId="0" fillId="3" borderId="45" xfId="0" applyFill="1" applyBorder="1"/>
    <xf numFmtId="0" fontId="0" fillId="3" borderId="44" xfId="0" applyFill="1" applyBorder="1"/>
    <xf numFmtId="0" fontId="9" fillId="3" borderId="0" xfId="2" applyFill="1" applyBorder="1"/>
    <xf numFmtId="0" fontId="0" fillId="3" borderId="46" xfId="0" applyFill="1" applyBorder="1"/>
    <xf numFmtId="0" fontId="0" fillId="3" borderId="31" xfId="0" applyFill="1" applyBorder="1"/>
    <xf numFmtId="0" fontId="0" fillId="3" borderId="4" xfId="0" applyFill="1" applyBorder="1"/>
    <xf numFmtId="0" fontId="3" fillId="2" borderId="40" xfId="0" applyFont="1" applyFill="1" applyBorder="1" applyAlignment="1">
      <alignment horizontal="center" vertical="center"/>
    </xf>
    <xf numFmtId="0" fontId="0" fillId="2" borderId="17" xfId="0" applyFill="1" applyBorder="1" applyAlignment="1">
      <alignment horizontal="center" vertical="center"/>
    </xf>
    <xf numFmtId="0" fontId="1" fillId="2" borderId="17" xfId="0" applyFont="1" applyFill="1" applyBorder="1" applyAlignment="1">
      <alignment horizontal="center" vertical="center"/>
    </xf>
    <xf numFmtId="0" fontId="3" fillId="2" borderId="54" xfId="0" applyFont="1" applyFill="1" applyBorder="1" applyAlignment="1">
      <alignment horizontal="center" vertical="center"/>
    </xf>
    <xf numFmtId="0" fontId="0" fillId="0" borderId="19" xfId="0" applyBorder="1" applyAlignment="1" applyProtection="1">
      <alignment horizontal="center"/>
      <protection locked="0"/>
    </xf>
    <xf numFmtId="38" fontId="3" fillId="2" borderId="55" xfId="0" applyNumberFormat="1" applyFont="1" applyFill="1" applyBorder="1"/>
    <xf numFmtId="0" fontId="3" fillId="2" borderId="56" xfId="0" applyFont="1" applyFill="1" applyBorder="1" applyAlignment="1">
      <alignment horizontal="center"/>
    </xf>
    <xf numFmtId="0" fontId="3" fillId="2" borderId="57" xfId="0" applyFont="1" applyFill="1" applyBorder="1" applyAlignment="1">
      <alignment horizontal="center"/>
    </xf>
    <xf numFmtId="38" fontId="3" fillId="2" borderId="57" xfId="1" applyFont="1" applyFill="1" applyBorder="1"/>
    <xf numFmtId="38" fontId="3" fillId="2" borderId="58" xfId="1" applyFont="1" applyFill="1" applyBorder="1"/>
    <xf numFmtId="0" fontId="0" fillId="0" borderId="17" xfId="0" applyBorder="1" applyAlignment="1" applyProtection="1">
      <alignment horizontal="center" vertical="center"/>
      <protection locked="0"/>
    </xf>
    <xf numFmtId="0" fontId="0" fillId="2" borderId="17" xfId="0" applyFill="1" applyBorder="1" applyAlignment="1">
      <alignment horizontal="center"/>
    </xf>
    <xf numFmtId="0" fontId="0" fillId="2" borderId="15" xfId="0" applyFill="1" applyBorder="1" applyAlignment="1">
      <alignment horizontal="center"/>
    </xf>
    <xf numFmtId="0" fontId="0" fillId="2" borderId="59" xfId="0" applyFill="1" applyBorder="1" applyAlignment="1">
      <alignment horizontal="center"/>
    </xf>
    <xf numFmtId="0" fontId="0" fillId="2" borderId="1" xfId="0" applyFill="1" applyBorder="1" applyAlignment="1">
      <alignment horizontal="center"/>
    </xf>
    <xf numFmtId="38" fontId="3" fillId="2" borderId="1" xfId="1" applyFont="1" applyFill="1" applyBorder="1" applyProtection="1"/>
    <xf numFmtId="38" fontId="3" fillId="2" borderId="6" xfId="1" applyFont="1" applyFill="1" applyBorder="1" applyProtection="1"/>
    <xf numFmtId="38" fontId="3" fillId="2" borderId="60" xfId="0" applyNumberFormat="1" applyFont="1" applyFill="1" applyBorder="1"/>
    <xf numFmtId="0" fontId="0" fillId="2" borderId="10" xfId="0" applyFill="1" applyBorder="1" applyAlignment="1">
      <alignment horizontal="center"/>
    </xf>
    <xf numFmtId="38" fontId="3" fillId="2" borderId="10" xfId="1" applyFont="1" applyFill="1" applyBorder="1" applyProtection="1"/>
    <xf numFmtId="38" fontId="3" fillId="2" borderId="11" xfId="1" applyFont="1" applyFill="1" applyBorder="1" applyProtection="1"/>
    <xf numFmtId="38" fontId="3" fillId="2" borderId="65" xfId="1" applyFont="1" applyFill="1" applyBorder="1" applyProtection="1"/>
    <xf numFmtId="0" fontId="0" fillId="2" borderId="3" xfId="0" applyFill="1" applyBorder="1" applyAlignment="1">
      <alignment horizontal="center"/>
    </xf>
    <xf numFmtId="0" fontId="3" fillId="2" borderId="3" xfId="0" applyFont="1" applyFill="1" applyBorder="1"/>
    <xf numFmtId="0" fontId="3" fillId="2" borderId="9" xfId="0" applyFont="1" applyFill="1" applyBorder="1"/>
    <xf numFmtId="38" fontId="0" fillId="2" borderId="63" xfId="0" applyNumberFormat="1" applyFill="1" applyBorder="1"/>
    <xf numFmtId="0" fontId="3" fillId="2" borderId="1" xfId="0" applyFont="1" applyFill="1" applyBorder="1"/>
    <xf numFmtId="0" fontId="3" fillId="2" borderId="6" xfId="0" applyFont="1" applyFill="1" applyBorder="1"/>
    <xf numFmtId="38" fontId="0" fillId="2" borderId="60" xfId="0" applyNumberFormat="1" applyFill="1" applyBorder="1"/>
    <xf numFmtId="0" fontId="0" fillId="2" borderId="38" xfId="0" applyFill="1" applyBorder="1" applyAlignment="1">
      <alignment horizontal="center"/>
    </xf>
    <xf numFmtId="0" fontId="3" fillId="2" borderId="38" xfId="0" applyFont="1" applyFill="1" applyBorder="1"/>
    <xf numFmtId="0" fontId="3" fillId="2" borderId="35" xfId="0" applyFont="1" applyFill="1" applyBorder="1"/>
    <xf numFmtId="38" fontId="0" fillId="2" borderId="62" xfId="0" applyNumberFormat="1" applyFill="1" applyBorder="1"/>
    <xf numFmtId="0" fontId="0" fillId="0" borderId="0" xfId="0"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right" vertical="center"/>
    </xf>
    <xf numFmtId="0" fontId="0" fillId="0" borderId="9" xfId="0" applyBorder="1" applyAlignment="1">
      <alignment horizontal="center" vertical="center"/>
    </xf>
    <xf numFmtId="0" fontId="0" fillId="0" borderId="4" xfId="0" applyBorder="1" applyAlignment="1">
      <alignment vertical="center"/>
    </xf>
    <xf numFmtId="38" fontId="0" fillId="0" borderId="3" xfId="0" applyNumberFormat="1" applyBorder="1" applyAlignment="1">
      <alignment vertical="center"/>
    </xf>
    <xf numFmtId="0" fontId="0" fillId="0" borderId="3" xfId="0" applyBorder="1" applyAlignment="1">
      <alignment vertical="center"/>
    </xf>
    <xf numFmtId="38" fontId="0" fillId="0" borderId="9" xfId="0" applyNumberFormat="1" applyBorder="1" applyAlignment="1">
      <alignment vertical="center"/>
    </xf>
    <xf numFmtId="38" fontId="0" fillId="0" borderId="23" xfId="0" applyNumberFormat="1" applyBorder="1" applyAlignment="1">
      <alignment vertical="center"/>
    </xf>
    <xf numFmtId="0" fontId="0" fillId="0" borderId="19" xfId="0" applyBorder="1" applyAlignment="1">
      <alignment horizontal="right" vertical="center"/>
    </xf>
    <xf numFmtId="0" fontId="0" fillId="0" borderId="6" xfId="0" applyBorder="1" applyAlignment="1">
      <alignment horizontal="center" vertical="center"/>
    </xf>
    <xf numFmtId="0" fontId="0" fillId="0" borderId="2" xfId="0" applyBorder="1" applyAlignment="1">
      <alignment vertical="center"/>
    </xf>
    <xf numFmtId="38" fontId="0" fillId="0" borderId="1" xfId="0" applyNumberFormat="1" applyBorder="1" applyAlignment="1">
      <alignment vertical="center"/>
    </xf>
    <xf numFmtId="0" fontId="0" fillId="0" borderId="1" xfId="0" applyBorder="1" applyAlignment="1">
      <alignment vertical="center"/>
    </xf>
    <xf numFmtId="38" fontId="0" fillId="0" borderId="6" xfId="0" applyNumberFormat="1" applyBorder="1" applyAlignment="1">
      <alignment vertical="center"/>
    </xf>
    <xf numFmtId="38" fontId="0" fillId="0" borderId="20" xfId="0" applyNumberFormat="1"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39" xfId="0" applyBorder="1" applyAlignment="1">
      <alignment horizontal="right" vertical="center"/>
    </xf>
    <xf numFmtId="0" fontId="0" fillId="0" borderId="8" xfId="0" applyBorder="1" applyAlignment="1">
      <alignment horizontal="center" vertical="center"/>
    </xf>
    <xf numFmtId="0" fontId="0" fillId="0" borderId="21" xfId="0" applyBorder="1" applyAlignment="1">
      <alignment horizontal="right" vertical="center"/>
    </xf>
    <xf numFmtId="0" fontId="0" fillId="0" borderId="11" xfId="0" applyBorder="1" applyAlignment="1">
      <alignment horizontal="center" vertical="center"/>
    </xf>
    <xf numFmtId="0" fontId="0" fillId="0" borderId="13" xfId="0" applyBorder="1" applyAlignment="1">
      <alignment vertical="center"/>
    </xf>
    <xf numFmtId="38" fontId="0" fillId="0" borderId="10" xfId="0" applyNumberFormat="1" applyBorder="1" applyAlignment="1">
      <alignment vertical="center"/>
    </xf>
    <xf numFmtId="0" fontId="0" fillId="0" borderId="14" xfId="0" applyBorder="1" applyAlignment="1">
      <alignment vertical="center"/>
    </xf>
    <xf numFmtId="38" fontId="0" fillId="0" borderId="11" xfId="0" applyNumberFormat="1" applyBorder="1" applyAlignment="1">
      <alignment vertical="center"/>
    </xf>
    <xf numFmtId="38" fontId="0" fillId="0" borderId="14" xfId="0" applyNumberFormat="1" applyBorder="1" applyAlignment="1">
      <alignment vertical="center"/>
    </xf>
    <xf numFmtId="38" fontId="0" fillId="0" borderId="53" xfId="0" applyNumberFormat="1" applyBorder="1" applyAlignment="1">
      <alignment vertical="center"/>
    </xf>
    <xf numFmtId="176" fontId="0" fillId="0" borderId="35" xfId="0" applyNumberFormat="1" applyBorder="1" applyAlignment="1">
      <alignment vertical="center"/>
    </xf>
    <xf numFmtId="176" fontId="0" fillId="0" borderId="37" xfId="0" applyNumberFormat="1" applyBorder="1" applyAlignment="1">
      <alignment vertical="center"/>
    </xf>
    <xf numFmtId="0" fontId="0" fillId="2" borderId="22" xfId="0" applyFill="1" applyBorder="1" applyAlignment="1">
      <alignment horizontal="center" vertical="center"/>
    </xf>
    <xf numFmtId="0" fontId="3" fillId="2" borderId="19" xfId="0" applyFont="1" applyFill="1" applyBorder="1" applyAlignment="1">
      <alignment horizontal="center" vertical="center"/>
    </xf>
    <xf numFmtId="0" fontId="3" fillId="2" borderId="34" xfId="0" applyFont="1" applyFill="1" applyBorder="1" applyAlignment="1">
      <alignment horizontal="center" vertical="center"/>
    </xf>
    <xf numFmtId="0" fontId="0" fillId="2" borderId="40" xfId="0" applyFill="1" applyBorder="1" applyAlignment="1">
      <alignment horizontal="center"/>
    </xf>
    <xf numFmtId="0" fontId="0" fillId="2" borderId="17" xfId="0" applyFill="1" applyBorder="1" applyAlignment="1">
      <alignment horizontal="center"/>
    </xf>
    <xf numFmtId="0" fontId="5" fillId="0" borderId="0" xfId="0" applyFont="1" applyAlignment="1">
      <alignment horizontal="center" vertical="center"/>
    </xf>
    <xf numFmtId="0" fontId="0" fillId="0" borderId="31" xfId="0"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0" fillId="2" borderId="39" xfId="0" applyFill="1" applyBorder="1" applyAlignment="1">
      <alignment horizontal="center" vertical="center"/>
    </xf>
    <xf numFmtId="0" fontId="0" fillId="2" borderId="61" xfId="0" applyFill="1" applyBorder="1" applyAlignment="1">
      <alignment horizontal="center" vertical="center"/>
    </xf>
    <xf numFmtId="0" fontId="0" fillId="2" borderId="64" xfId="0" applyFill="1" applyBorder="1" applyAlignment="1">
      <alignment horizontal="center" vertical="center"/>
    </xf>
    <xf numFmtId="0" fontId="5" fillId="0" borderId="1" xfId="0" applyFont="1" applyBorder="1" applyAlignment="1">
      <alignment horizontal="center" vertical="center" shrinkToFit="1"/>
    </xf>
    <xf numFmtId="0" fontId="10" fillId="0" borderId="1" xfId="0" applyFont="1" applyBorder="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38" fontId="0" fillId="0" borderId="33" xfId="0" applyNumberFormat="1" applyBorder="1" applyAlignment="1">
      <alignment horizontal="right" vertical="center"/>
    </xf>
    <xf numFmtId="38" fontId="0" fillId="0" borderId="24" xfId="0" applyNumberFormat="1" applyBorder="1" applyAlignment="1">
      <alignment horizontal="right" vertical="center"/>
    </xf>
    <xf numFmtId="38" fontId="0" fillId="0" borderId="32" xfId="0" applyNumberFormat="1" applyBorder="1" applyAlignment="1">
      <alignment horizontal="right" vertical="center"/>
    </xf>
    <xf numFmtId="38" fontId="0" fillId="0" borderId="36"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udou@kanchu.or.jp" TargetMode="External"/><Relationship Id="rId1" Type="http://schemas.openxmlformats.org/officeDocument/2006/relationships/hyperlink" Target="http://www.kanchu.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H60"/>
  <sheetViews>
    <sheetView showGridLines="0" tabSelected="1" zoomScaleNormal="100" workbookViewId="0"/>
  </sheetViews>
  <sheetFormatPr defaultRowHeight="12.9" x14ac:dyDescent="0.2"/>
  <cols>
    <col min="2" max="2" width="10.59765625" customWidth="1"/>
  </cols>
  <sheetData>
    <row r="2" spans="2:8" ht="16.7" x14ac:dyDescent="0.25">
      <c r="B2" s="6" t="s">
        <v>45</v>
      </c>
      <c r="H2" t="s">
        <v>46</v>
      </c>
    </row>
    <row r="5" spans="2:8" x14ac:dyDescent="0.2">
      <c r="B5" t="s">
        <v>99</v>
      </c>
    </row>
    <row r="7" spans="2:8" x14ac:dyDescent="0.2">
      <c r="B7" t="s">
        <v>42</v>
      </c>
    </row>
    <row r="8" spans="2:8" x14ac:dyDescent="0.2">
      <c r="B8" t="s">
        <v>102</v>
      </c>
    </row>
    <row r="10" spans="2:8" x14ac:dyDescent="0.2">
      <c r="B10" t="s">
        <v>79</v>
      </c>
    </row>
    <row r="11" spans="2:8" x14ac:dyDescent="0.2">
      <c r="B11" t="s">
        <v>80</v>
      </c>
    </row>
    <row r="14" spans="2:8" ht="16.7" x14ac:dyDescent="0.25">
      <c r="B14" s="10" t="s">
        <v>47</v>
      </c>
    </row>
    <row r="16" spans="2:8" x14ac:dyDescent="0.2">
      <c r="B16" t="s">
        <v>62</v>
      </c>
      <c r="D16" t="s">
        <v>63</v>
      </c>
    </row>
    <row r="18" spans="2:4" x14ac:dyDescent="0.2">
      <c r="B18" t="s">
        <v>64</v>
      </c>
    </row>
    <row r="21" spans="2:4" x14ac:dyDescent="0.2">
      <c r="B21" t="s">
        <v>55</v>
      </c>
      <c r="D21" t="s">
        <v>48</v>
      </c>
    </row>
    <row r="23" spans="2:4" x14ac:dyDescent="0.2">
      <c r="B23" t="s">
        <v>49</v>
      </c>
      <c r="C23" s="8" t="s">
        <v>53</v>
      </c>
      <c r="D23" t="s">
        <v>75</v>
      </c>
    </row>
    <row r="24" spans="2:4" x14ac:dyDescent="0.2">
      <c r="C24" s="8"/>
    </row>
    <row r="25" spans="2:4" x14ac:dyDescent="0.2">
      <c r="B25" t="s">
        <v>50</v>
      </c>
      <c r="C25" s="8" t="s">
        <v>53</v>
      </c>
      <c r="D25" t="s">
        <v>54</v>
      </c>
    </row>
    <row r="26" spans="2:4" x14ac:dyDescent="0.2">
      <c r="C26" s="8"/>
    </row>
    <row r="27" spans="2:4" x14ac:dyDescent="0.2">
      <c r="B27" t="s">
        <v>51</v>
      </c>
      <c r="C27" s="8" t="s">
        <v>53</v>
      </c>
      <c r="D27" t="s">
        <v>57</v>
      </c>
    </row>
    <row r="28" spans="2:4" x14ac:dyDescent="0.2">
      <c r="C28" s="8"/>
      <c r="D28" s="9" t="s">
        <v>76</v>
      </c>
    </row>
    <row r="29" spans="2:4" x14ac:dyDescent="0.2">
      <c r="C29" s="8"/>
    </row>
    <row r="30" spans="2:4" x14ac:dyDescent="0.2">
      <c r="B30" t="s">
        <v>52</v>
      </c>
      <c r="C30" s="8" t="s">
        <v>53</v>
      </c>
      <c r="D30" t="s">
        <v>56</v>
      </c>
    </row>
    <row r="34" spans="2:6" x14ac:dyDescent="0.2">
      <c r="B34" t="s">
        <v>61</v>
      </c>
      <c r="D34" t="s">
        <v>58</v>
      </c>
    </row>
    <row r="36" spans="2:6" x14ac:dyDescent="0.2">
      <c r="B36" t="s">
        <v>96</v>
      </c>
      <c r="C36" s="8" t="s">
        <v>53</v>
      </c>
      <c r="D36" t="s">
        <v>97</v>
      </c>
    </row>
    <row r="38" spans="2:6" x14ac:dyDescent="0.2">
      <c r="B38" t="s">
        <v>59</v>
      </c>
      <c r="C38" s="8" t="s">
        <v>53</v>
      </c>
      <c r="D38" t="s">
        <v>60</v>
      </c>
    </row>
    <row r="40" spans="2:6" x14ac:dyDescent="0.2">
      <c r="B40" t="s">
        <v>77</v>
      </c>
    </row>
    <row r="41" spans="2:6" x14ac:dyDescent="0.2">
      <c r="B41" t="s">
        <v>78</v>
      </c>
    </row>
    <row r="44" spans="2:6" x14ac:dyDescent="0.2">
      <c r="B44" t="s">
        <v>88</v>
      </c>
    </row>
    <row r="48" spans="2:6" x14ac:dyDescent="0.2">
      <c r="B48" s="13"/>
      <c r="C48" s="14"/>
      <c r="D48" s="14"/>
      <c r="E48" s="14"/>
      <c r="F48" s="15"/>
    </row>
    <row r="49" spans="2:6" x14ac:dyDescent="0.2">
      <c r="B49" s="16" t="s">
        <v>87</v>
      </c>
      <c r="C49" s="17"/>
      <c r="D49" s="17"/>
      <c r="E49" s="17"/>
      <c r="F49" s="18"/>
    </row>
    <row r="50" spans="2:6" x14ac:dyDescent="0.2">
      <c r="B50" s="19"/>
      <c r="C50" s="17"/>
      <c r="D50" s="17"/>
      <c r="E50" s="17"/>
      <c r="F50" s="18"/>
    </row>
    <row r="51" spans="2:6" x14ac:dyDescent="0.2">
      <c r="B51" s="19" t="s">
        <v>83</v>
      </c>
      <c r="C51" s="17"/>
      <c r="D51" s="17"/>
      <c r="E51" s="17"/>
      <c r="F51" s="18"/>
    </row>
    <row r="52" spans="2:6" x14ac:dyDescent="0.2">
      <c r="B52" s="19"/>
      <c r="C52" s="17"/>
      <c r="D52" s="17"/>
      <c r="E52" s="17"/>
      <c r="F52" s="18"/>
    </row>
    <row r="53" spans="2:6" x14ac:dyDescent="0.2">
      <c r="B53" s="19" t="s">
        <v>84</v>
      </c>
      <c r="C53" s="17"/>
      <c r="D53" s="17"/>
      <c r="E53" s="17"/>
      <c r="F53" s="18"/>
    </row>
    <row r="54" spans="2:6" x14ac:dyDescent="0.2">
      <c r="B54" s="19"/>
      <c r="C54" s="17"/>
      <c r="D54" s="17"/>
      <c r="E54" s="17"/>
      <c r="F54" s="18"/>
    </row>
    <row r="55" spans="2:6" x14ac:dyDescent="0.2">
      <c r="B55" s="19" t="s">
        <v>85</v>
      </c>
      <c r="C55" s="17"/>
      <c r="D55" s="17" t="s">
        <v>81</v>
      </c>
      <c r="E55" s="17"/>
      <c r="F55" s="18"/>
    </row>
    <row r="56" spans="2:6" x14ac:dyDescent="0.2">
      <c r="B56" s="19"/>
      <c r="C56" s="17"/>
      <c r="D56" s="17"/>
      <c r="E56" s="17"/>
      <c r="F56" s="18"/>
    </row>
    <row r="57" spans="2:6" x14ac:dyDescent="0.2">
      <c r="B57" s="19" t="s">
        <v>86</v>
      </c>
      <c r="C57" s="17"/>
      <c r="D57" s="20" t="s">
        <v>82</v>
      </c>
      <c r="E57" s="17"/>
      <c r="F57" s="18"/>
    </row>
    <row r="58" spans="2:6" x14ac:dyDescent="0.2">
      <c r="B58" s="19"/>
      <c r="C58" s="17"/>
      <c r="D58" s="20"/>
      <c r="E58" s="17"/>
      <c r="F58" s="18"/>
    </row>
    <row r="59" spans="2:6" x14ac:dyDescent="0.2">
      <c r="B59" s="19" t="s">
        <v>89</v>
      </c>
      <c r="C59" s="17"/>
      <c r="D59" s="20" t="s">
        <v>90</v>
      </c>
      <c r="E59" s="17"/>
      <c r="F59" s="18"/>
    </row>
    <row r="60" spans="2:6" x14ac:dyDescent="0.2">
      <c r="B60" s="21"/>
      <c r="C60" s="22"/>
      <c r="D60" s="22"/>
      <c r="E60" s="22"/>
      <c r="F60" s="23"/>
    </row>
  </sheetData>
  <phoneticPr fontId="2"/>
  <hyperlinks>
    <hyperlink ref="D57" r:id="rId1" xr:uid="{74165815-3D41-4D92-8DB5-AAD23FED9A89}"/>
    <hyperlink ref="D59" r:id="rId2" xr:uid="{9A72022C-170E-4ADD-BE86-C6E860D67E76}"/>
  </hyperlinks>
  <pageMargins left="0.7" right="0.7" top="0.75" bottom="0.75" header="0.3" footer="0.3"/>
  <pageSetup paperSize="9" scale="71"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42"/>
  <sheetViews>
    <sheetView showGridLines="0" zoomScaleNormal="100" workbookViewId="0">
      <pane ySplit="4" topLeftCell="A26" activePane="bottomLeft" state="frozen"/>
      <selection pane="bottomLeft" activeCell="D36" sqref="D36"/>
    </sheetView>
  </sheetViews>
  <sheetFormatPr defaultColWidth="8" defaultRowHeight="15.05" customHeight="1" x14ac:dyDescent="0.2"/>
  <cols>
    <col min="1" max="1" width="1.5" style="1" customWidth="1"/>
    <col min="2" max="2" width="12.5" style="2" customWidth="1"/>
    <col min="3" max="3" width="9.3984375" style="2" bestFit="1" customWidth="1"/>
    <col min="4" max="18" width="10" style="1" customWidth="1"/>
    <col min="19" max="19" width="10.19921875" style="1" bestFit="1" customWidth="1"/>
    <col min="20" max="16384" width="8" style="1"/>
  </cols>
  <sheetData>
    <row r="1" spans="2:19" ht="20.95" customHeight="1" x14ac:dyDescent="0.2">
      <c r="B1" s="93" t="s">
        <v>40</v>
      </c>
      <c r="C1" s="93"/>
      <c r="D1" s="4" t="s">
        <v>41</v>
      </c>
    </row>
    <row r="2" spans="2:19" ht="20.95" customHeight="1" x14ac:dyDescent="0.2">
      <c r="D2" s="11" t="s">
        <v>74</v>
      </c>
      <c r="N2" s="7" t="s">
        <v>39</v>
      </c>
      <c r="O2" s="94" t="s">
        <v>67</v>
      </c>
      <c r="P2" s="95"/>
      <c r="Q2" s="95"/>
      <c r="R2" s="95"/>
      <c r="S2" s="95"/>
    </row>
    <row r="3" spans="2:19" ht="8.1" customHeight="1" thickBot="1" x14ac:dyDescent="0.25">
      <c r="D3"/>
    </row>
    <row r="4" spans="2:19" s="3" customFormat="1" ht="12.9" x14ac:dyDescent="0.2">
      <c r="B4" s="24" t="s">
        <v>1</v>
      </c>
      <c r="C4" s="25" t="s">
        <v>20</v>
      </c>
      <c r="D4" s="26" t="s">
        <v>2</v>
      </c>
      <c r="E4" s="26" t="s">
        <v>3</v>
      </c>
      <c r="F4" s="26" t="s">
        <v>4</v>
      </c>
      <c r="G4" s="26" t="s">
        <v>5</v>
      </c>
      <c r="H4" s="26" t="s">
        <v>6</v>
      </c>
      <c r="I4" s="26" t="s">
        <v>7</v>
      </c>
      <c r="J4" s="26" t="s">
        <v>8</v>
      </c>
      <c r="K4" s="26" t="s">
        <v>9</v>
      </c>
      <c r="L4" s="26" t="s">
        <v>10</v>
      </c>
      <c r="M4" s="26" t="s">
        <v>11</v>
      </c>
      <c r="N4" s="26" t="s">
        <v>12</v>
      </c>
      <c r="O4" s="26" t="s">
        <v>13</v>
      </c>
      <c r="P4" s="34" t="s">
        <v>93</v>
      </c>
      <c r="Q4" s="34" t="s">
        <v>94</v>
      </c>
      <c r="R4" s="34" t="s">
        <v>95</v>
      </c>
      <c r="S4" s="27" t="s">
        <v>0</v>
      </c>
    </row>
    <row r="5" spans="2:19" ht="15.05" customHeight="1" x14ac:dyDescent="0.2">
      <c r="B5" s="28" t="s">
        <v>69</v>
      </c>
      <c r="C5" s="12" t="s">
        <v>66</v>
      </c>
      <c r="D5" s="5">
        <v>450000</v>
      </c>
      <c r="E5" s="5">
        <v>450000</v>
      </c>
      <c r="F5" s="5">
        <v>450000</v>
      </c>
      <c r="G5" s="5">
        <v>450000</v>
      </c>
      <c r="H5" s="5">
        <v>450000</v>
      </c>
      <c r="I5" s="5">
        <v>450000</v>
      </c>
      <c r="J5" s="5">
        <v>450000</v>
      </c>
      <c r="K5" s="5">
        <v>450000</v>
      </c>
      <c r="L5" s="5">
        <v>450000</v>
      </c>
      <c r="M5" s="5">
        <v>450000</v>
      </c>
      <c r="N5" s="5">
        <v>450000</v>
      </c>
      <c r="O5" s="5">
        <v>450000</v>
      </c>
      <c r="P5" s="5">
        <v>500000</v>
      </c>
      <c r="Q5" s="5">
        <v>700000</v>
      </c>
      <c r="R5" s="5">
        <v>200000</v>
      </c>
      <c r="S5" s="29">
        <f t="shared" ref="S5:S31" si="0">SUM(D5:R5)</f>
        <v>6800000</v>
      </c>
    </row>
    <row r="6" spans="2:19" ht="15.05" customHeight="1" x14ac:dyDescent="0.2">
      <c r="B6" s="28" t="s">
        <v>70</v>
      </c>
      <c r="C6" s="12" t="s">
        <v>44</v>
      </c>
      <c r="D6" s="5">
        <v>75000</v>
      </c>
      <c r="E6" s="5">
        <v>68000</v>
      </c>
      <c r="F6" s="5">
        <v>71000</v>
      </c>
      <c r="G6" s="5">
        <v>73000</v>
      </c>
      <c r="H6" s="5">
        <v>82000</v>
      </c>
      <c r="I6" s="5">
        <v>75000</v>
      </c>
      <c r="J6" s="5">
        <v>68000</v>
      </c>
      <c r="K6" s="5">
        <v>73000</v>
      </c>
      <c r="L6" s="5"/>
      <c r="M6" s="5"/>
      <c r="N6" s="5"/>
      <c r="O6" s="5"/>
      <c r="P6" s="5">
        <v>50000</v>
      </c>
      <c r="Q6" s="5"/>
      <c r="R6" s="5"/>
      <c r="S6" s="29">
        <f t="shared" si="0"/>
        <v>635000</v>
      </c>
    </row>
    <row r="7" spans="2:19" ht="15.05" customHeight="1" x14ac:dyDescent="0.2">
      <c r="B7" s="28" t="s">
        <v>71</v>
      </c>
      <c r="C7" s="12" t="s">
        <v>43</v>
      </c>
      <c r="D7" s="5">
        <v>300000</v>
      </c>
      <c r="E7" s="5">
        <v>300000</v>
      </c>
      <c r="F7" s="5">
        <v>300000</v>
      </c>
      <c r="G7" s="5">
        <v>300000</v>
      </c>
      <c r="H7" s="5">
        <v>300000</v>
      </c>
      <c r="I7" s="5">
        <v>300000</v>
      </c>
      <c r="J7" s="5">
        <v>300000</v>
      </c>
      <c r="K7" s="5">
        <v>300000</v>
      </c>
      <c r="L7" s="5">
        <v>300000</v>
      </c>
      <c r="M7" s="5">
        <v>300000</v>
      </c>
      <c r="N7" s="5">
        <v>300000</v>
      </c>
      <c r="O7" s="5">
        <v>300000</v>
      </c>
      <c r="P7" s="5">
        <v>350000</v>
      </c>
      <c r="Q7" s="5">
        <v>450000</v>
      </c>
      <c r="R7" s="5">
        <v>200000</v>
      </c>
      <c r="S7" s="29">
        <f t="shared" si="0"/>
        <v>4600000</v>
      </c>
    </row>
    <row r="8" spans="2:19" ht="15.05" customHeight="1" x14ac:dyDescent="0.2">
      <c r="B8" s="28" t="s">
        <v>72</v>
      </c>
      <c r="C8" s="12" t="s">
        <v>43</v>
      </c>
      <c r="D8" s="5">
        <v>280000</v>
      </c>
      <c r="E8" s="5">
        <v>280000</v>
      </c>
      <c r="F8" s="5">
        <v>280000</v>
      </c>
      <c r="G8" s="5">
        <v>280000</v>
      </c>
      <c r="H8" s="5">
        <v>280000</v>
      </c>
      <c r="I8" s="5">
        <v>280000</v>
      </c>
      <c r="J8" s="5"/>
      <c r="K8" s="5"/>
      <c r="L8" s="5"/>
      <c r="M8" s="5"/>
      <c r="N8" s="5"/>
      <c r="O8" s="5"/>
      <c r="P8" s="5">
        <v>300000</v>
      </c>
      <c r="Q8" s="5"/>
      <c r="R8" s="5"/>
      <c r="S8" s="29">
        <f t="shared" si="0"/>
        <v>1980000</v>
      </c>
    </row>
    <row r="9" spans="2:19" ht="15.05" customHeight="1" x14ac:dyDescent="0.2">
      <c r="B9" s="28" t="s">
        <v>73</v>
      </c>
      <c r="C9" s="12" t="s">
        <v>68</v>
      </c>
      <c r="D9" s="5">
        <v>600000</v>
      </c>
      <c r="E9" s="5">
        <v>600000</v>
      </c>
      <c r="F9" s="5">
        <v>600000</v>
      </c>
      <c r="G9" s="5">
        <v>600000</v>
      </c>
      <c r="H9" s="5">
        <v>600000</v>
      </c>
      <c r="I9" s="5">
        <v>600000</v>
      </c>
      <c r="J9" s="5">
        <v>600000</v>
      </c>
      <c r="K9" s="5">
        <v>600000</v>
      </c>
      <c r="L9" s="5">
        <v>600000</v>
      </c>
      <c r="M9" s="5">
        <v>600000</v>
      </c>
      <c r="N9" s="5">
        <v>600000</v>
      </c>
      <c r="O9" s="5">
        <v>600000</v>
      </c>
      <c r="P9" s="5"/>
      <c r="Q9" s="5"/>
      <c r="R9" s="5"/>
      <c r="S9" s="29">
        <f t="shared" si="0"/>
        <v>7200000</v>
      </c>
    </row>
    <row r="10" spans="2:19" ht="15.05" customHeight="1" x14ac:dyDescent="0.2">
      <c r="B10" s="28" t="s">
        <v>91</v>
      </c>
      <c r="C10" s="12" t="s">
        <v>43</v>
      </c>
      <c r="D10" s="5"/>
      <c r="E10" s="5"/>
      <c r="F10" s="5"/>
      <c r="G10" s="5"/>
      <c r="H10" s="5">
        <v>240000</v>
      </c>
      <c r="I10" s="5">
        <v>240000</v>
      </c>
      <c r="J10" s="5">
        <v>240000</v>
      </c>
      <c r="K10" s="5">
        <v>260000</v>
      </c>
      <c r="L10" s="5">
        <v>260000</v>
      </c>
      <c r="M10" s="5">
        <v>260000</v>
      </c>
      <c r="N10" s="5">
        <v>260000</v>
      </c>
      <c r="O10" s="5">
        <v>260000</v>
      </c>
      <c r="P10" s="5"/>
      <c r="Q10" s="5">
        <v>100000</v>
      </c>
      <c r="R10" s="5">
        <v>100000</v>
      </c>
      <c r="S10" s="29">
        <f t="shared" si="0"/>
        <v>2220000</v>
      </c>
    </row>
    <row r="11" spans="2:19" ht="15.05" customHeight="1" x14ac:dyDescent="0.2">
      <c r="B11" s="28" t="s">
        <v>92</v>
      </c>
      <c r="C11" s="12" t="s">
        <v>44</v>
      </c>
      <c r="D11" s="5"/>
      <c r="E11" s="5"/>
      <c r="F11" s="5"/>
      <c r="G11" s="5"/>
      <c r="H11" s="5"/>
      <c r="I11" s="5">
        <v>70000</v>
      </c>
      <c r="J11" s="5">
        <v>61000</v>
      </c>
      <c r="K11" s="5">
        <v>72000</v>
      </c>
      <c r="L11" s="5">
        <v>65000</v>
      </c>
      <c r="M11" s="5">
        <v>68000</v>
      </c>
      <c r="N11" s="5">
        <v>69000</v>
      </c>
      <c r="O11" s="5">
        <v>72000</v>
      </c>
      <c r="P11" s="5"/>
      <c r="Q11" s="5">
        <v>20000</v>
      </c>
      <c r="R11" s="5">
        <v>20000</v>
      </c>
      <c r="S11" s="29">
        <f t="shared" si="0"/>
        <v>517000</v>
      </c>
    </row>
    <row r="12" spans="2:19" ht="15.05" customHeight="1" x14ac:dyDescent="0.2">
      <c r="B12" s="28"/>
      <c r="C12" s="12"/>
      <c r="D12" s="5"/>
      <c r="E12" s="5"/>
      <c r="F12" s="5"/>
      <c r="G12" s="5"/>
      <c r="H12" s="5"/>
      <c r="I12" s="5"/>
      <c r="J12" s="5"/>
      <c r="K12" s="5"/>
      <c r="L12" s="5"/>
      <c r="M12" s="5"/>
      <c r="N12" s="5"/>
      <c r="O12" s="5"/>
      <c r="P12" s="5"/>
      <c r="Q12" s="5"/>
      <c r="R12" s="5"/>
      <c r="S12" s="29">
        <f t="shared" si="0"/>
        <v>0</v>
      </c>
    </row>
    <row r="13" spans="2:19" ht="15.05" customHeight="1" x14ac:dyDescent="0.2">
      <c r="B13" s="28"/>
      <c r="C13" s="12"/>
      <c r="D13" s="5"/>
      <c r="E13" s="5"/>
      <c r="F13" s="5"/>
      <c r="G13" s="5"/>
      <c r="H13" s="5"/>
      <c r="I13" s="5"/>
      <c r="J13" s="5"/>
      <c r="K13" s="5"/>
      <c r="L13" s="5"/>
      <c r="M13" s="5"/>
      <c r="N13" s="5"/>
      <c r="O13" s="5"/>
      <c r="P13" s="5"/>
      <c r="Q13" s="5"/>
      <c r="R13" s="5"/>
      <c r="S13" s="29">
        <f t="shared" si="0"/>
        <v>0</v>
      </c>
    </row>
    <row r="14" spans="2:19" ht="15.05" customHeight="1" x14ac:dyDescent="0.2">
      <c r="B14" s="28"/>
      <c r="C14" s="12"/>
      <c r="D14" s="5"/>
      <c r="E14" s="5"/>
      <c r="F14" s="5"/>
      <c r="G14" s="5"/>
      <c r="H14" s="5"/>
      <c r="I14" s="5"/>
      <c r="J14" s="5"/>
      <c r="K14" s="5"/>
      <c r="L14" s="5"/>
      <c r="M14" s="5"/>
      <c r="N14" s="5"/>
      <c r="O14" s="5"/>
      <c r="P14" s="5"/>
      <c r="Q14" s="5"/>
      <c r="R14" s="5"/>
      <c r="S14" s="29">
        <f t="shared" si="0"/>
        <v>0</v>
      </c>
    </row>
    <row r="15" spans="2:19" ht="15.05" customHeight="1" x14ac:dyDescent="0.2">
      <c r="B15" s="28"/>
      <c r="C15" s="12"/>
      <c r="D15" s="5"/>
      <c r="E15" s="5"/>
      <c r="F15" s="5"/>
      <c r="G15" s="5"/>
      <c r="H15" s="5"/>
      <c r="I15" s="5"/>
      <c r="J15" s="5"/>
      <c r="K15" s="5"/>
      <c r="L15" s="5"/>
      <c r="M15" s="5"/>
      <c r="N15" s="5"/>
      <c r="O15" s="5"/>
      <c r="P15" s="5"/>
      <c r="Q15" s="5"/>
      <c r="R15" s="5"/>
      <c r="S15" s="29">
        <f t="shared" si="0"/>
        <v>0</v>
      </c>
    </row>
    <row r="16" spans="2:19" ht="15.05" customHeight="1" x14ac:dyDescent="0.2">
      <c r="B16" s="28"/>
      <c r="C16" s="12"/>
      <c r="D16" s="5"/>
      <c r="E16" s="5"/>
      <c r="F16" s="5"/>
      <c r="G16" s="5"/>
      <c r="H16" s="5"/>
      <c r="I16" s="5"/>
      <c r="J16" s="5"/>
      <c r="K16" s="5"/>
      <c r="L16" s="5"/>
      <c r="M16" s="5"/>
      <c r="N16" s="5"/>
      <c r="O16" s="5"/>
      <c r="P16" s="5"/>
      <c r="Q16" s="5"/>
      <c r="R16" s="5"/>
      <c r="S16" s="29">
        <f t="shared" si="0"/>
        <v>0</v>
      </c>
    </row>
    <row r="17" spans="2:19" ht="15.05" customHeight="1" x14ac:dyDescent="0.2">
      <c r="B17" s="28"/>
      <c r="C17" s="12"/>
      <c r="D17" s="5"/>
      <c r="E17" s="5"/>
      <c r="F17" s="5"/>
      <c r="G17" s="5"/>
      <c r="H17" s="5"/>
      <c r="I17" s="5"/>
      <c r="J17" s="5"/>
      <c r="K17" s="5"/>
      <c r="L17" s="5"/>
      <c r="M17" s="5"/>
      <c r="N17" s="5"/>
      <c r="O17" s="5"/>
      <c r="P17" s="5"/>
      <c r="Q17" s="5"/>
      <c r="R17" s="5"/>
      <c r="S17" s="29">
        <f t="shared" si="0"/>
        <v>0</v>
      </c>
    </row>
    <row r="18" spans="2:19" ht="15.05" customHeight="1" x14ac:dyDescent="0.2">
      <c r="B18" s="28"/>
      <c r="C18" s="12"/>
      <c r="D18" s="5"/>
      <c r="E18" s="5"/>
      <c r="F18" s="5"/>
      <c r="G18" s="5"/>
      <c r="H18" s="5"/>
      <c r="I18" s="5"/>
      <c r="J18" s="5"/>
      <c r="K18" s="5"/>
      <c r="L18" s="5"/>
      <c r="M18" s="5"/>
      <c r="N18" s="5"/>
      <c r="O18" s="5"/>
      <c r="P18" s="5"/>
      <c r="Q18" s="5"/>
      <c r="R18" s="5"/>
      <c r="S18" s="29">
        <f t="shared" si="0"/>
        <v>0</v>
      </c>
    </row>
    <row r="19" spans="2:19" ht="15.05" customHeight="1" x14ac:dyDescent="0.2">
      <c r="B19" s="28"/>
      <c r="C19" s="12"/>
      <c r="D19" s="5"/>
      <c r="E19" s="5"/>
      <c r="F19" s="5"/>
      <c r="G19" s="5"/>
      <c r="H19" s="5"/>
      <c r="I19" s="5"/>
      <c r="J19" s="5"/>
      <c r="K19" s="5"/>
      <c r="L19" s="5"/>
      <c r="M19" s="5"/>
      <c r="N19" s="5"/>
      <c r="O19" s="5"/>
      <c r="P19" s="5"/>
      <c r="Q19" s="5"/>
      <c r="R19" s="5"/>
      <c r="S19" s="29">
        <f t="shared" si="0"/>
        <v>0</v>
      </c>
    </row>
    <row r="20" spans="2:19" ht="15.05" customHeight="1" x14ac:dyDescent="0.2">
      <c r="B20" s="28"/>
      <c r="C20" s="12"/>
      <c r="D20" s="5"/>
      <c r="E20" s="5"/>
      <c r="F20" s="5"/>
      <c r="G20" s="5"/>
      <c r="H20" s="5"/>
      <c r="I20" s="5"/>
      <c r="J20" s="5"/>
      <c r="K20" s="5"/>
      <c r="L20" s="5"/>
      <c r="M20" s="5"/>
      <c r="N20" s="5"/>
      <c r="O20" s="5"/>
      <c r="P20" s="5"/>
      <c r="Q20" s="5"/>
      <c r="R20" s="5"/>
      <c r="S20" s="29">
        <f t="shared" si="0"/>
        <v>0</v>
      </c>
    </row>
    <row r="21" spans="2:19" ht="15.05" customHeight="1" x14ac:dyDescent="0.2">
      <c r="B21" s="28"/>
      <c r="C21" s="12"/>
      <c r="D21" s="5"/>
      <c r="E21" s="5"/>
      <c r="F21" s="5"/>
      <c r="G21" s="5"/>
      <c r="H21" s="5"/>
      <c r="I21" s="5"/>
      <c r="J21" s="5"/>
      <c r="K21" s="5"/>
      <c r="L21" s="5"/>
      <c r="M21" s="5"/>
      <c r="N21" s="5"/>
      <c r="O21" s="5"/>
      <c r="P21" s="5"/>
      <c r="Q21" s="5"/>
      <c r="R21" s="5"/>
      <c r="S21" s="29">
        <f t="shared" si="0"/>
        <v>0</v>
      </c>
    </row>
    <row r="22" spans="2:19" ht="15.05" customHeight="1" x14ac:dyDescent="0.2">
      <c r="B22" s="28"/>
      <c r="C22" s="12"/>
      <c r="D22" s="5"/>
      <c r="E22" s="5"/>
      <c r="F22" s="5"/>
      <c r="G22" s="5"/>
      <c r="H22" s="5"/>
      <c r="I22" s="5"/>
      <c r="J22" s="5"/>
      <c r="K22" s="5"/>
      <c r="L22" s="5"/>
      <c r="M22" s="5"/>
      <c r="N22" s="5"/>
      <c r="O22" s="5"/>
      <c r="P22" s="5"/>
      <c r="Q22" s="5"/>
      <c r="R22" s="5"/>
      <c r="S22" s="29">
        <f t="shared" si="0"/>
        <v>0</v>
      </c>
    </row>
    <row r="23" spans="2:19" ht="15.05" customHeight="1" x14ac:dyDescent="0.2">
      <c r="B23" s="28"/>
      <c r="C23" s="12"/>
      <c r="D23" s="5"/>
      <c r="E23" s="5"/>
      <c r="F23" s="5"/>
      <c r="G23" s="5"/>
      <c r="H23" s="5"/>
      <c r="I23" s="5"/>
      <c r="J23" s="5"/>
      <c r="K23" s="5"/>
      <c r="L23" s="5"/>
      <c r="M23" s="5"/>
      <c r="N23" s="5"/>
      <c r="O23" s="5"/>
      <c r="P23" s="5"/>
      <c r="Q23" s="5"/>
      <c r="R23" s="5"/>
      <c r="S23" s="29">
        <f t="shared" si="0"/>
        <v>0</v>
      </c>
    </row>
    <row r="24" spans="2:19" ht="15.05" customHeight="1" x14ac:dyDescent="0.2">
      <c r="B24" s="28"/>
      <c r="C24" s="12"/>
      <c r="D24" s="5"/>
      <c r="E24" s="5"/>
      <c r="F24" s="5"/>
      <c r="G24" s="5"/>
      <c r="H24" s="5"/>
      <c r="I24" s="5"/>
      <c r="J24" s="5"/>
      <c r="K24" s="5"/>
      <c r="L24" s="5"/>
      <c r="M24" s="5"/>
      <c r="N24" s="5"/>
      <c r="O24" s="5"/>
      <c r="P24" s="5"/>
      <c r="Q24" s="5"/>
      <c r="R24" s="5"/>
      <c r="S24" s="29">
        <f t="shared" si="0"/>
        <v>0</v>
      </c>
    </row>
    <row r="25" spans="2:19" ht="15.05" customHeight="1" x14ac:dyDescent="0.2">
      <c r="B25" s="28"/>
      <c r="C25" s="12"/>
      <c r="D25" s="5"/>
      <c r="E25" s="5"/>
      <c r="F25" s="5"/>
      <c r="G25" s="5"/>
      <c r="H25" s="5"/>
      <c r="I25" s="5"/>
      <c r="J25" s="5"/>
      <c r="K25" s="5"/>
      <c r="L25" s="5"/>
      <c r="M25" s="5"/>
      <c r="N25" s="5"/>
      <c r="O25" s="5"/>
      <c r="P25" s="5"/>
      <c r="Q25" s="5"/>
      <c r="R25" s="5"/>
      <c r="S25" s="29">
        <f t="shared" si="0"/>
        <v>0</v>
      </c>
    </row>
    <row r="26" spans="2:19" ht="15.05" customHeight="1" x14ac:dyDescent="0.2">
      <c r="B26" s="28"/>
      <c r="C26" s="12"/>
      <c r="D26" s="5"/>
      <c r="E26" s="5"/>
      <c r="F26" s="5"/>
      <c r="G26" s="5"/>
      <c r="H26" s="5"/>
      <c r="I26" s="5"/>
      <c r="J26" s="5"/>
      <c r="K26" s="5"/>
      <c r="L26" s="5"/>
      <c r="M26" s="5"/>
      <c r="N26" s="5"/>
      <c r="O26" s="5"/>
      <c r="P26" s="5"/>
      <c r="Q26" s="5"/>
      <c r="R26" s="5"/>
      <c r="S26" s="29">
        <f t="shared" si="0"/>
        <v>0</v>
      </c>
    </row>
    <row r="27" spans="2:19" ht="15.05" customHeight="1" x14ac:dyDescent="0.2">
      <c r="B27" s="28"/>
      <c r="C27" s="12"/>
      <c r="D27" s="5"/>
      <c r="E27" s="5"/>
      <c r="F27" s="5"/>
      <c r="G27" s="5"/>
      <c r="H27" s="5"/>
      <c r="I27" s="5"/>
      <c r="J27" s="5"/>
      <c r="K27" s="5"/>
      <c r="L27" s="5"/>
      <c r="M27" s="5"/>
      <c r="N27" s="5"/>
      <c r="O27" s="5"/>
      <c r="P27" s="5"/>
      <c r="Q27" s="5"/>
      <c r="R27" s="5"/>
      <c r="S27" s="29">
        <f t="shared" si="0"/>
        <v>0</v>
      </c>
    </row>
    <row r="28" spans="2:19" ht="15.05" customHeight="1" x14ac:dyDescent="0.2">
      <c r="B28" s="28"/>
      <c r="C28" s="12"/>
      <c r="D28" s="5"/>
      <c r="E28" s="5"/>
      <c r="F28" s="5"/>
      <c r="G28" s="5"/>
      <c r="H28" s="5"/>
      <c r="I28" s="5"/>
      <c r="J28" s="5"/>
      <c r="K28" s="5"/>
      <c r="L28" s="5"/>
      <c r="M28" s="5"/>
      <c r="N28" s="5"/>
      <c r="O28" s="5"/>
      <c r="P28" s="5"/>
      <c r="Q28" s="5"/>
      <c r="R28" s="5"/>
      <c r="S28" s="29">
        <f t="shared" si="0"/>
        <v>0</v>
      </c>
    </row>
    <row r="29" spans="2:19" ht="15.05" customHeight="1" x14ac:dyDescent="0.2">
      <c r="B29" s="28"/>
      <c r="C29" s="12"/>
      <c r="D29" s="5"/>
      <c r="E29" s="5"/>
      <c r="F29" s="5"/>
      <c r="G29" s="5"/>
      <c r="H29" s="5"/>
      <c r="I29" s="5"/>
      <c r="J29" s="5"/>
      <c r="K29" s="5"/>
      <c r="L29" s="5"/>
      <c r="M29" s="5"/>
      <c r="N29" s="5"/>
      <c r="O29" s="5"/>
      <c r="P29" s="5"/>
      <c r="Q29" s="5"/>
      <c r="R29" s="5"/>
      <c r="S29" s="29">
        <f t="shared" si="0"/>
        <v>0</v>
      </c>
    </row>
    <row r="30" spans="2:19" ht="15.05" customHeight="1" thickBot="1" x14ac:dyDescent="0.25">
      <c r="B30" s="28"/>
      <c r="C30" s="12"/>
      <c r="D30" s="5"/>
      <c r="E30" s="5"/>
      <c r="F30" s="5"/>
      <c r="G30" s="5"/>
      <c r="H30" s="5"/>
      <c r="I30" s="5"/>
      <c r="J30" s="5"/>
      <c r="K30" s="5"/>
      <c r="L30" s="5"/>
      <c r="M30" s="5"/>
      <c r="N30" s="5"/>
      <c r="O30" s="5"/>
      <c r="P30" s="5"/>
      <c r="Q30" s="5"/>
      <c r="R30" s="5"/>
      <c r="S30" s="29">
        <f t="shared" si="0"/>
        <v>0</v>
      </c>
    </row>
    <row r="31" spans="2:19" ht="15.05" customHeight="1" thickTop="1" thickBot="1" x14ac:dyDescent="0.25">
      <c r="B31" s="30" t="s">
        <v>0</v>
      </c>
      <c r="C31" s="31"/>
      <c r="D31" s="32">
        <f t="shared" ref="D31:O31" si="1">SUM(D5:D30)</f>
        <v>1705000</v>
      </c>
      <c r="E31" s="32">
        <f t="shared" si="1"/>
        <v>1698000</v>
      </c>
      <c r="F31" s="32">
        <f t="shared" si="1"/>
        <v>1701000</v>
      </c>
      <c r="G31" s="32">
        <f t="shared" si="1"/>
        <v>1703000</v>
      </c>
      <c r="H31" s="32">
        <f t="shared" si="1"/>
        <v>1952000</v>
      </c>
      <c r="I31" s="32">
        <f t="shared" si="1"/>
        <v>2015000</v>
      </c>
      <c r="J31" s="32">
        <f t="shared" si="1"/>
        <v>1719000</v>
      </c>
      <c r="K31" s="32">
        <f t="shared" si="1"/>
        <v>1755000</v>
      </c>
      <c r="L31" s="32">
        <f t="shared" si="1"/>
        <v>1675000</v>
      </c>
      <c r="M31" s="32">
        <f t="shared" si="1"/>
        <v>1678000</v>
      </c>
      <c r="N31" s="32">
        <f t="shared" si="1"/>
        <v>1679000</v>
      </c>
      <c r="O31" s="32">
        <f t="shared" si="1"/>
        <v>1682000</v>
      </c>
      <c r="P31" s="32">
        <f t="shared" ref="P31:R31" si="2">SUM(P5:P30)</f>
        <v>1200000</v>
      </c>
      <c r="Q31" s="32">
        <f t="shared" si="2"/>
        <v>1270000</v>
      </c>
      <c r="R31" s="32">
        <f t="shared" si="2"/>
        <v>520000</v>
      </c>
      <c r="S31" s="33">
        <f t="shared" si="0"/>
        <v>23952000</v>
      </c>
    </row>
    <row r="32" spans="2:19" ht="15.05" customHeight="1" thickBot="1" x14ac:dyDescent="0.25"/>
    <row r="33" spans="2:19" ht="15.05" customHeight="1" x14ac:dyDescent="0.2">
      <c r="B33" s="91" t="s">
        <v>37</v>
      </c>
      <c r="C33" s="92"/>
      <c r="D33" s="35" t="s">
        <v>2</v>
      </c>
      <c r="E33" s="35" t="s">
        <v>3</v>
      </c>
      <c r="F33" s="35" t="s">
        <v>4</v>
      </c>
      <c r="G33" s="35" t="s">
        <v>5</v>
      </c>
      <c r="H33" s="35" t="s">
        <v>6</v>
      </c>
      <c r="I33" s="35" t="s">
        <v>7</v>
      </c>
      <c r="J33" s="35" t="s">
        <v>8</v>
      </c>
      <c r="K33" s="35" t="s">
        <v>9</v>
      </c>
      <c r="L33" s="35" t="s">
        <v>10</v>
      </c>
      <c r="M33" s="35" t="s">
        <v>11</v>
      </c>
      <c r="N33" s="35" t="s">
        <v>12</v>
      </c>
      <c r="O33" s="35" t="s">
        <v>13</v>
      </c>
      <c r="P33" s="35" t="s">
        <v>35</v>
      </c>
      <c r="Q33" s="35" t="s">
        <v>36</v>
      </c>
      <c r="R33" s="36" t="s">
        <v>65</v>
      </c>
      <c r="S33" s="37" t="s">
        <v>0</v>
      </c>
    </row>
    <row r="34" spans="2:19" ht="15.05" customHeight="1" x14ac:dyDescent="0.2">
      <c r="B34" s="96" t="s">
        <v>17</v>
      </c>
      <c r="C34" s="38" t="s">
        <v>18</v>
      </c>
      <c r="D34" s="39">
        <f>SUMIF($C$5:$C$30,$C$34,D5:D30)</f>
        <v>600000</v>
      </c>
      <c r="E34" s="39">
        <f t="shared" ref="E34:R34" si="3">SUMIF($C$5:$C$30,$C$34,E5:E30)</f>
        <v>600000</v>
      </c>
      <c r="F34" s="39">
        <f t="shared" si="3"/>
        <v>600000</v>
      </c>
      <c r="G34" s="39">
        <f t="shared" si="3"/>
        <v>600000</v>
      </c>
      <c r="H34" s="39">
        <f t="shared" si="3"/>
        <v>600000</v>
      </c>
      <c r="I34" s="39">
        <f t="shared" si="3"/>
        <v>600000</v>
      </c>
      <c r="J34" s="39">
        <f t="shared" si="3"/>
        <v>600000</v>
      </c>
      <c r="K34" s="39">
        <f t="shared" si="3"/>
        <v>600000</v>
      </c>
      <c r="L34" s="39">
        <f t="shared" si="3"/>
        <v>600000</v>
      </c>
      <c r="M34" s="39">
        <f t="shared" si="3"/>
        <v>600000</v>
      </c>
      <c r="N34" s="39">
        <f t="shared" si="3"/>
        <v>600000</v>
      </c>
      <c r="O34" s="39">
        <f t="shared" si="3"/>
        <v>600000</v>
      </c>
      <c r="P34" s="39">
        <f t="shared" si="3"/>
        <v>0</v>
      </c>
      <c r="Q34" s="39">
        <f t="shared" ref="Q34" si="4">SUMIF($C$5:$C$30,$C$34,Q5:Q30)</f>
        <v>0</v>
      </c>
      <c r="R34" s="40">
        <f t="shared" si="3"/>
        <v>0</v>
      </c>
      <c r="S34" s="41">
        <f>SUM(D34:R34)</f>
        <v>7200000</v>
      </c>
    </row>
    <row r="35" spans="2:19" ht="15.05" customHeight="1" x14ac:dyDescent="0.2">
      <c r="B35" s="97"/>
      <c r="C35" s="38" t="s">
        <v>19</v>
      </c>
      <c r="D35" s="39">
        <f>SUMIF($C$5:$C$30,$C$35,D5:D30)</f>
        <v>450000</v>
      </c>
      <c r="E35" s="39">
        <f t="shared" ref="E35:R35" si="5">SUMIF($C$5:$C$30,$C$35,E5:E30)</f>
        <v>450000</v>
      </c>
      <c r="F35" s="39">
        <f t="shared" si="5"/>
        <v>450000</v>
      </c>
      <c r="G35" s="39">
        <f t="shared" si="5"/>
        <v>450000</v>
      </c>
      <c r="H35" s="39">
        <f t="shared" si="5"/>
        <v>450000</v>
      </c>
      <c r="I35" s="39">
        <f t="shared" si="5"/>
        <v>450000</v>
      </c>
      <c r="J35" s="39">
        <f t="shared" si="5"/>
        <v>450000</v>
      </c>
      <c r="K35" s="39">
        <f t="shared" si="5"/>
        <v>450000</v>
      </c>
      <c r="L35" s="39">
        <f t="shared" si="5"/>
        <v>450000</v>
      </c>
      <c r="M35" s="39">
        <f t="shared" si="5"/>
        <v>450000</v>
      </c>
      <c r="N35" s="39">
        <f t="shared" si="5"/>
        <v>450000</v>
      </c>
      <c r="O35" s="39">
        <f t="shared" si="5"/>
        <v>450000</v>
      </c>
      <c r="P35" s="39">
        <f t="shared" si="5"/>
        <v>500000</v>
      </c>
      <c r="Q35" s="39">
        <f t="shared" ref="Q35" si="6">SUMIF($C$5:$C$30,$C$35,Q5:Q30)</f>
        <v>700000</v>
      </c>
      <c r="R35" s="40">
        <f t="shared" si="5"/>
        <v>200000</v>
      </c>
      <c r="S35" s="41">
        <f>SUM(D35:R35)</f>
        <v>6800000</v>
      </c>
    </row>
    <row r="36" spans="2:19" ht="15.05" customHeight="1" x14ac:dyDescent="0.2">
      <c r="B36" s="97"/>
      <c r="C36" s="38" t="s">
        <v>15</v>
      </c>
      <c r="D36" s="39">
        <f t="shared" ref="D36:R36" si="7">SUMIF($C$5:$C$30,$C$36,D5:D30)</f>
        <v>580000</v>
      </c>
      <c r="E36" s="39">
        <f t="shared" si="7"/>
        <v>580000</v>
      </c>
      <c r="F36" s="39">
        <f t="shared" si="7"/>
        <v>580000</v>
      </c>
      <c r="G36" s="39">
        <f t="shared" si="7"/>
        <v>580000</v>
      </c>
      <c r="H36" s="39">
        <f t="shared" si="7"/>
        <v>820000</v>
      </c>
      <c r="I36" s="39">
        <f t="shared" si="7"/>
        <v>820000</v>
      </c>
      <c r="J36" s="39">
        <f t="shared" si="7"/>
        <v>540000</v>
      </c>
      <c r="K36" s="39">
        <f t="shared" si="7"/>
        <v>560000</v>
      </c>
      <c r="L36" s="39">
        <f t="shared" si="7"/>
        <v>560000</v>
      </c>
      <c r="M36" s="39">
        <f t="shared" si="7"/>
        <v>560000</v>
      </c>
      <c r="N36" s="39">
        <f t="shared" si="7"/>
        <v>560000</v>
      </c>
      <c r="O36" s="39">
        <f t="shared" si="7"/>
        <v>560000</v>
      </c>
      <c r="P36" s="39">
        <f t="shared" si="7"/>
        <v>650000</v>
      </c>
      <c r="Q36" s="39">
        <f t="shared" ref="Q36" si="8">SUMIF($C$5:$C$30,$C$36,Q5:Q30)</f>
        <v>550000</v>
      </c>
      <c r="R36" s="40">
        <f t="shared" si="7"/>
        <v>300000</v>
      </c>
      <c r="S36" s="41">
        <f t="shared" ref="S36:S37" si="9">SUM(D36:R36)</f>
        <v>8800000</v>
      </c>
    </row>
    <row r="37" spans="2:19" ht="15.05" customHeight="1" x14ac:dyDescent="0.2">
      <c r="B37" s="97"/>
      <c r="C37" s="38" t="s">
        <v>14</v>
      </c>
      <c r="D37" s="39">
        <f>SUMIF($C$5:$C$30,$C$37,D5:D30)</f>
        <v>75000</v>
      </c>
      <c r="E37" s="39">
        <f t="shared" ref="E37:R37" si="10">SUMIF($C$5:$C$30,$C$37,E5:E30)</f>
        <v>68000</v>
      </c>
      <c r="F37" s="39">
        <f t="shared" si="10"/>
        <v>71000</v>
      </c>
      <c r="G37" s="39">
        <f t="shared" si="10"/>
        <v>73000</v>
      </c>
      <c r="H37" s="39">
        <f t="shared" si="10"/>
        <v>82000</v>
      </c>
      <c r="I37" s="39">
        <f t="shared" si="10"/>
        <v>145000</v>
      </c>
      <c r="J37" s="39">
        <f t="shared" si="10"/>
        <v>129000</v>
      </c>
      <c r="K37" s="39">
        <f t="shared" si="10"/>
        <v>145000</v>
      </c>
      <c r="L37" s="39">
        <f t="shared" si="10"/>
        <v>65000</v>
      </c>
      <c r="M37" s="39">
        <f t="shared" si="10"/>
        <v>68000</v>
      </c>
      <c r="N37" s="39">
        <f t="shared" si="10"/>
        <v>69000</v>
      </c>
      <c r="O37" s="39">
        <f t="shared" si="10"/>
        <v>72000</v>
      </c>
      <c r="P37" s="39">
        <f t="shared" si="10"/>
        <v>50000</v>
      </c>
      <c r="Q37" s="39">
        <f t="shared" ref="Q37" si="11">SUMIF($C$5:$C$30,$C$37,Q5:Q30)</f>
        <v>20000</v>
      </c>
      <c r="R37" s="40">
        <f t="shared" si="10"/>
        <v>20000</v>
      </c>
      <c r="S37" s="41">
        <f t="shared" si="9"/>
        <v>1152000</v>
      </c>
    </row>
    <row r="38" spans="2:19" ht="15.05" customHeight="1" thickBot="1" x14ac:dyDescent="0.25">
      <c r="B38" s="98"/>
      <c r="C38" s="42" t="s">
        <v>0</v>
      </c>
      <c r="D38" s="43">
        <f>SUM(D34:D37)</f>
        <v>1705000</v>
      </c>
      <c r="E38" s="43">
        <f t="shared" ref="E38:S38" si="12">SUM(E34:E37)</f>
        <v>1698000</v>
      </c>
      <c r="F38" s="43">
        <f t="shared" si="12"/>
        <v>1701000</v>
      </c>
      <c r="G38" s="43">
        <f t="shared" si="12"/>
        <v>1703000</v>
      </c>
      <c r="H38" s="43">
        <f t="shared" si="12"/>
        <v>1952000</v>
      </c>
      <c r="I38" s="43">
        <f t="shared" si="12"/>
        <v>2015000</v>
      </c>
      <c r="J38" s="43">
        <f t="shared" si="12"/>
        <v>1719000</v>
      </c>
      <c r="K38" s="43">
        <f t="shared" si="12"/>
        <v>1755000</v>
      </c>
      <c r="L38" s="43">
        <f t="shared" si="12"/>
        <v>1675000</v>
      </c>
      <c r="M38" s="43">
        <f t="shared" si="12"/>
        <v>1678000</v>
      </c>
      <c r="N38" s="43">
        <f t="shared" si="12"/>
        <v>1679000</v>
      </c>
      <c r="O38" s="43">
        <f t="shared" si="12"/>
        <v>1682000</v>
      </c>
      <c r="P38" s="43">
        <f t="shared" si="12"/>
        <v>1200000</v>
      </c>
      <c r="Q38" s="43">
        <f t="shared" si="12"/>
        <v>1270000</v>
      </c>
      <c r="R38" s="44">
        <f t="shared" si="12"/>
        <v>520000</v>
      </c>
      <c r="S38" s="45">
        <f t="shared" si="12"/>
        <v>23952000</v>
      </c>
    </row>
    <row r="39" spans="2:19" ht="15.05" customHeight="1" thickTop="1" x14ac:dyDescent="0.2">
      <c r="B39" s="88" t="s">
        <v>25</v>
      </c>
      <c r="C39" s="46" t="s">
        <v>18</v>
      </c>
      <c r="D39" s="47">
        <f t="shared" ref="D39:R39" si="13">COUNTIFS($C$5:$C$30,$C$39,D5:D30,"&gt;=0.1")</f>
        <v>1</v>
      </c>
      <c r="E39" s="47">
        <f t="shared" si="13"/>
        <v>1</v>
      </c>
      <c r="F39" s="47">
        <f t="shared" si="13"/>
        <v>1</v>
      </c>
      <c r="G39" s="47">
        <f t="shared" si="13"/>
        <v>1</v>
      </c>
      <c r="H39" s="47">
        <f t="shared" si="13"/>
        <v>1</v>
      </c>
      <c r="I39" s="47">
        <f t="shared" si="13"/>
        <v>1</v>
      </c>
      <c r="J39" s="47">
        <f t="shared" si="13"/>
        <v>1</v>
      </c>
      <c r="K39" s="47">
        <f t="shared" si="13"/>
        <v>1</v>
      </c>
      <c r="L39" s="47">
        <f t="shared" si="13"/>
        <v>1</v>
      </c>
      <c r="M39" s="47">
        <f t="shared" si="13"/>
        <v>1</v>
      </c>
      <c r="N39" s="47">
        <f t="shared" si="13"/>
        <v>1</v>
      </c>
      <c r="O39" s="47">
        <f t="shared" si="13"/>
        <v>1</v>
      </c>
      <c r="P39" s="47">
        <f t="shared" si="13"/>
        <v>0</v>
      </c>
      <c r="Q39" s="47">
        <f t="shared" si="13"/>
        <v>0</v>
      </c>
      <c r="R39" s="48">
        <f t="shared" si="13"/>
        <v>0</v>
      </c>
      <c r="S39" s="49">
        <f>SUM(D39:R39)</f>
        <v>12</v>
      </c>
    </row>
    <row r="40" spans="2:19" ht="15.05" customHeight="1" x14ac:dyDescent="0.2">
      <c r="B40" s="89"/>
      <c r="C40" s="38" t="s">
        <v>19</v>
      </c>
      <c r="D40" s="50">
        <f t="shared" ref="D40:R40" si="14">COUNTIFS($C$5:$C$30,$C$40,D5:D30,"&gt;=0.1")</f>
        <v>1</v>
      </c>
      <c r="E40" s="50">
        <f t="shared" si="14"/>
        <v>1</v>
      </c>
      <c r="F40" s="50">
        <f t="shared" si="14"/>
        <v>1</v>
      </c>
      <c r="G40" s="50">
        <f t="shared" si="14"/>
        <v>1</v>
      </c>
      <c r="H40" s="50">
        <f t="shared" si="14"/>
        <v>1</v>
      </c>
      <c r="I40" s="50">
        <f t="shared" si="14"/>
        <v>1</v>
      </c>
      <c r="J40" s="50">
        <f t="shared" si="14"/>
        <v>1</v>
      </c>
      <c r="K40" s="50">
        <f t="shared" si="14"/>
        <v>1</v>
      </c>
      <c r="L40" s="50">
        <f t="shared" si="14"/>
        <v>1</v>
      </c>
      <c r="M40" s="50">
        <f t="shared" si="14"/>
        <v>1</v>
      </c>
      <c r="N40" s="50">
        <f t="shared" si="14"/>
        <v>1</v>
      </c>
      <c r="O40" s="50">
        <f t="shared" si="14"/>
        <v>1</v>
      </c>
      <c r="P40" s="50">
        <f t="shared" si="14"/>
        <v>1</v>
      </c>
      <c r="Q40" s="50">
        <f t="shared" si="14"/>
        <v>1</v>
      </c>
      <c r="R40" s="51">
        <f t="shared" si="14"/>
        <v>1</v>
      </c>
      <c r="S40" s="52">
        <f t="shared" ref="S40:S42" si="15">SUM(D40:R40)</f>
        <v>15</v>
      </c>
    </row>
    <row r="41" spans="2:19" ht="15.05" customHeight="1" x14ac:dyDescent="0.2">
      <c r="B41" s="89"/>
      <c r="C41" s="38" t="s">
        <v>15</v>
      </c>
      <c r="D41" s="50">
        <f t="shared" ref="D41:R41" si="16">COUNTIFS($C$5:$C$30,$C$41,D5:D30,"&gt;=0.1")</f>
        <v>2</v>
      </c>
      <c r="E41" s="50">
        <f t="shared" si="16"/>
        <v>2</v>
      </c>
      <c r="F41" s="50">
        <f t="shared" si="16"/>
        <v>2</v>
      </c>
      <c r="G41" s="50">
        <f t="shared" si="16"/>
        <v>2</v>
      </c>
      <c r="H41" s="50">
        <f t="shared" si="16"/>
        <v>3</v>
      </c>
      <c r="I41" s="50">
        <f t="shared" si="16"/>
        <v>3</v>
      </c>
      <c r="J41" s="50">
        <f t="shared" si="16"/>
        <v>2</v>
      </c>
      <c r="K41" s="50">
        <f t="shared" si="16"/>
        <v>2</v>
      </c>
      <c r="L41" s="50">
        <f t="shared" si="16"/>
        <v>2</v>
      </c>
      <c r="M41" s="50">
        <f t="shared" si="16"/>
        <v>2</v>
      </c>
      <c r="N41" s="50">
        <f t="shared" si="16"/>
        <v>2</v>
      </c>
      <c r="O41" s="50">
        <f t="shared" si="16"/>
        <v>2</v>
      </c>
      <c r="P41" s="50">
        <f t="shared" si="16"/>
        <v>2</v>
      </c>
      <c r="Q41" s="50">
        <f t="shared" si="16"/>
        <v>2</v>
      </c>
      <c r="R41" s="51">
        <f t="shared" si="16"/>
        <v>2</v>
      </c>
      <c r="S41" s="52">
        <f t="shared" si="15"/>
        <v>32</v>
      </c>
    </row>
    <row r="42" spans="2:19" ht="15.05" customHeight="1" thickBot="1" x14ac:dyDescent="0.25">
      <c r="B42" s="90"/>
      <c r="C42" s="53" t="s">
        <v>14</v>
      </c>
      <c r="D42" s="54">
        <f t="shared" ref="D42:R42" si="17">COUNTIFS($C$5:$C$30,$C$42,D5:D30,"&gt;=0.1")</f>
        <v>1</v>
      </c>
      <c r="E42" s="54">
        <f t="shared" si="17"/>
        <v>1</v>
      </c>
      <c r="F42" s="54">
        <f t="shared" si="17"/>
        <v>1</v>
      </c>
      <c r="G42" s="54">
        <f t="shared" si="17"/>
        <v>1</v>
      </c>
      <c r="H42" s="54">
        <f t="shared" si="17"/>
        <v>1</v>
      </c>
      <c r="I42" s="54">
        <f t="shared" si="17"/>
        <v>2</v>
      </c>
      <c r="J42" s="54">
        <f t="shared" si="17"/>
        <v>2</v>
      </c>
      <c r="K42" s="54">
        <f t="shared" si="17"/>
        <v>2</v>
      </c>
      <c r="L42" s="54">
        <f t="shared" si="17"/>
        <v>1</v>
      </c>
      <c r="M42" s="54">
        <f t="shared" si="17"/>
        <v>1</v>
      </c>
      <c r="N42" s="54">
        <f t="shared" si="17"/>
        <v>1</v>
      </c>
      <c r="O42" s="54">
        <f t="shared" si="17"/>
        <v>1</v>
      </c>
      <c r="P42" s="54">
        <f t="shared" si="17"/>
        <v>1</v>
      </c>
      <c r="Q42" s="54">
        <f t="shared" si="17"/>
        <v>1</v>
      </c>
      <c r="R42" s="55">
        <f t="shared" si="17"/>
        <v>1</v>
      </c>
      <c r="S42" s="56">
        <f t="shared" si="15"/>
        <v>18</v>
      </c>
    </row>
  </sheetData>
  <mergeCells count="5">
    <mergeCell ref="B39:B42"/>
    <mergeCell ref="B33:C33"/>
    <mergeCell ref="B1:C1"/>
    <mergeCell ref="O2:S2"/>
    <mergeCell ref="B34:B38"/>
  </mergeCells>
  <phoneticPr fontId="2"/>
  <dataValidations count="3">
    <dataValidation type="list" allowBlank="1" showInputMessage="1" showErrorMessage="1" sqref="C5:C30" xr:uid="{00000000-0002-0000-0100-000000000000}">
      <formula1>"取締役,兼務役員,正社員,パート"</formula1>
    </dataValidation>
    <dataValidation imeMode="disabled" allowBlank="1" showInputMessage="1" showErrorMessage="1" sqref="D5:R30" xr:uid="{9123E4F0-F93F-429A-A08B-3689FEF12455}"/>
    <dataValidation type="list" allowBlank="1" showInputMessage="1" showErrorMessage="1" sqref="P4:R4" xr:uid="{BC944C24-C04A-4F1F-B886-816683AA9C7E}">
      <formula1>"賞与4月,賞与5月,賞与6月,賞与7月,賞与8月,賞与9月,賞与10月,賞与11月,賞与12月,賞与1月,賞与2月,賞与3月"</formula1>
    </dataValidation>
  </dataValidations>
  <pageMargins left="0.75" right="0.75" top="1" bottom="1" header="0.51200000000000001" footer="0.51200000000000001"/>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2"/>
  <sheetViews>
    <sheetView showGridLines="0" zoomScaleNormal="100" workbookViewId="0">
      <selection activeCell="G6" sqref="G6"/>
    </sheetView>
  </sheetViews>
  <sheetFormatPr defaultRowHeight="12.9" x14ac:dyDescent="0.2"/>
  <cols>
    <col min="1" max="1" width="2.19921875" style="57" customWidth="1"/>
    <col min="2" max="3" width="8.796875" style="57"/>
    <col min="4" max="9" width="10" style="57" customWidth="1"/>
    <col min="10" max="10" width="13" style="57" customWidth="1"/>
    <col min="11" max="14" width="10" style="57" customWidth="1"/>
    <col min="15" max="15" width="13" style="57" customWidth="1"/>
    <col min="16" max="16384" width="8.796875" style="57"/>
  </cols>
  <sheetData>
    <row r="1" spans="2:15" ht="23.1" x14ac:dyDescent="0.2">
      <c r="B1" s="101" t="s">
        <v>101</v>
      </c>
      <c r="C1" s="101"/>
      <c r="D1" s="102" t="s">
        <v>38</v>
      </c>
      <c r="E1" s="102"/>
      <c r="F1" s="102"/>
      <c r="G1" s="102"/>
      <c r="H1" s="102"/>
      <c r="I1" s="102"/>
      <c r="K1" s="100" t="s">
        <v>39</v>
      </c>
      <c r="L1" s="100"/>
      <c r="M1" s="99" t="str">
        <f>賃金集計表!O2</f>
        <v>㈱サンプル</v>
      </c>
      <c r="N1" s="99"/>
      <c r="O1" s="99"/>
    </row>
    <row r="2" spans="2:15" ht="13.45" thickBot="1" x14ac:dyDescent="0.25"/>
    <row r="3" spans="2:15" ht="18" customHeight="1" x14ac:dyDescent="0.2">
      <c r="B3" s="103"/>
      <c r="C3" s="104"/>
      <c r="D3" s="114" t="s">
        <v>31</v>
      </c>
      <c r="E3" s="115"/>
      <c r="F3" s="115"/>
      <c r="G3" s="115"/>
      <c r="H3" s="115"/>
      <c r="I3" s="115"/>
      <c r="J3" s="116"/>
      <c r="K3" s="114" t="s">
        <v>32</v>
      </c>
      <c r="L3" s="115"/>
      <c r="M3" s="115"/>
      <c r="N3" s="115"/>
      <c r="O3" s="117"/>
    </row>
    <row r="4" spans="2:15" ht="18" customHeight="1" x14ac:dyDescent="0.2">
      <c r="B4" s="105"/>
      <c r="C4" s="106"/>
      <c r="D4" s="109" t="s">
        <v>27</v>
      </c>
      <c r="E4" s="110"/>
      <c r="F4" s="111" t="s">
        <v>28</v>
      </c>
      <c r="G4" s="111"/>
      <c r="H4" s="110" t="s">
        <v>29</v>
      </c>
      <c r="I4" s="110"/>
      <c r="J4" s="112" t="s">
        <v>30</v>
      </c>
      <c r="K4" s="109" t="s">
        <v>33</v>
      </c>
      <c r="L4" s="110"/>
      <c r="M4" s="111" t="s">
        <v>28</v>
      </c>
      <c r="N4" s="111"/>
      <c r="O4" s="118" t="s">
        <v>30</v>
      </c>
    </row>
    <row r="5" spans="2:15" ht="18" customHeight="1" thickBot="1" x14ac:dyDescent="0.25">
      <c r="B5" s="107"/>
      <c r="C5" s="108"/>
      <c r="D5" s="58" t="s">
        <v>25</v>
      </c>
      <c r="E5" s="59" t="s">
        <v>26</v>
      </c>
      <c r="F5" s="59" t="s">
        <v>25</v>
      </c>
      <c r="G5" s="59" t="s">
        <v>26</v>
      </c>
      <c r="H5" s="59" t="s">
        <v>25</v>
      </c>
      <c r="I5" s="59" t="s">
        <v>26</v>
      </c>
      <c r="J5" s="113"/>
      <c r="K5" s="58" t="s">
        <v>25</v>
      </c>
      <c r="L5" s="59" t="s">
        <v>34</v>
      </c>
      <c r="M5" s="59" t="s">
        <v>25</v>
      </c>
      <c r="N5" s="59" t="s">
        <v>26</v>
      </c>
      <c r="O5" s="119"/>
    </row>
    <row r="6" spans="2:15" ht="21.5" customHeight="1" thickTop="1" x14ac:dyDescent="0.2">
      <c r="B6" s="60" t="s">
        <v>98</v>
      </c>
      <c r="C6" s="61" t="s">
        <v>2</v>
      </c>
      <c r="D6" s="62">
        <f>賃金集計表!D41</f>
        <v>2</v>
      </c>
      <c r="E6" s="63">
        <f>賃金集計表!D36</f>
        <v>580000</v>
      </c>
      <c r="F6" s="64">
        <f>賃金集計表!D40</f>
        <v>1</v>
      </c>
      <c r="G6" s="63">
        <f>賃金集計表!D35</f>
        <v>450000</v>
      </c>
      <c r="H6" s="64">
        <f>賃金集計表!D42</f>
        <v>1</v>
      </c>
      <c r="I6" s="63">
        <f>賃金集計表!D37</f>
        <v>75000</v>
      </c>
      <c r="J6" s="65">
        <f>E6+G6+I6</f>
        <v>1105000</v>
      </c>
      <c r="K6" s="62">
        <f>賃金集計表!D41</f>
        <v>2</v>
      </c>
      <c r="L6" s="63">
        <f>賃金集計表!D36</f>
        <v>580000</v>
      </c>
      <c r="M6" s="64">
        <f>賃金集計表!D40</f>
        <v>1</v>
      </c>
      <c r="N6" s="63">
        <f>賃金集計表!D35</f>
        <v>450000</v>
      </c>
      <c r="O6" s="66">
        <f>L6+N6</f>
        <v>1030000</v>
      </c>
    </row>
    <row r="7" spans="2:15" ht="21.5" customHeight="1" x14ac:dyDescent="0.2">
      <c r="B7" s="67"/>
      <c r="C7" s="68" t="s">
        <v>21</v>
      </c>
      <c r="D7" s="69">
        <f>賃金集計表!E41</f>
        <v>2</v>
      </c>
      <c r="E7" s="70">
        <f>賃金集計表!E36</f>
        <v>580000</v>
      </c>
      <c r="F7" s="71">
        <f>賃金集計表!E40</f>
        <v>1</v>
      </c>
      <c r="G7" s="70">
        <f>賃金集計表!E35</f>
        <v>450000</v>
      </c>
      <c r="H7" s="71">
        <f>賃金集計表!E42</f>
        <v>1</v>
      </c>
      <c r="I7" s="70">
        <f>賃金集計表!E37</f>
        <v>68000</v>
      </c>
      <c r="J7" s="72">
        <f t="shared" ref="J7:J20" si="0">E7+G7+I7</f>
        <v>1098000</v>
      </c>
      <c r="K7" s="69">
        <f>賃金集計表!E41</f>
        <v>2</v>
      </c>
      <c r="L7" s="70">
        <f>賃金集計表!E36</f>
        <v>580000</v>
      </c>
      <c r="M7" s="71">
        <f>賃金集計表!E40</f>
        <v>1</v>
      </c>
      <c r="N7" s="70">
        <f>賃金集計表!E35</f>
        <v>450000</v>
      </c>
      <c r="O7" s="73">
        <f t="shared" ref="O7:O20" si="1">L7+N7</f>
        <v>1030000</v>
      </c>
    </row>
    <row r="8" spans="2:15" ht="21.5" customHeight="1" x14ac:dyDescent="0.2">
      <c r="B8" s="67"/>
      <c r="C8" s="68" t="s">
        <v>4</v>
      </c>
      <c r="D8" s="69">
        <f>賃金集計表!F41</f>
        <v>2</v>
      </c>
      <c r="E8" s="70">
        <f>賃金集計表!F36</f>
        <v>580000</v>
      </c>
      <c r="F8" s="71">
        <f>賃金集計表!F40</f>
        <v>1</v>
      </c>
      <c r="G8" s="70">
        <f>賃金集計表!F35</f>
        <v>450000</v>
      </c>
      <c r="H8" s="71">
        <f>賃金集計表!F42</f>
        <v>1</v>
      </c>
      <c r="I8" s="70">
        <f>賃金集計表!F37</f>
        <v>71000</v>
      </c>
      <c r="J8" s="72">
        <f t="shared" si="0"/>
        <v>1101000</v>
      </c>
      <c r="K8" s="69">
        <f>賃金集計表!F41</f>
        <v>2</v>
      </c>
      <c r="L8" s="70">
        <f>賃金集計表!F36</f>
        <v>580000</v>
      </c>
      <c r="M8" s="71">
        <f>賃金集計表!F40</f>
        <v>1</v>
      </c>
      <c r="N8" s="70">
        <f>賃金集計表!F35</f>
        <v>450000</v>
      </c>
      <c r="O8" s="73">
        <f t="shared" si="1"/>
        <v>1030000</v>
      </c>
    </row>
    <row r="9" spans="2:15" ht="21.5" customHeight="1" x14ac:dyDescent="0.2">
      <c r="B9" s="67"/>
      <c r="C9" s="68" t="s">
        <v>5</v>
      </c>
      <c r="D9" s="69">
        <f>賃金集計表!G41</f>
        <v>2</v>
      </c>
      <c r="E9" s="70">
        <f>賃金集計表!G36</f>
        <v>580000</v>
      </c>
      <c r="F9" s="71">
        <f>賃金集計表!G40</f>
        <v>1</v>
      </c>
      <c r="G9" s="70">
        <f>賃金集計表!G35</f>
        <v>450000</v>
      </c>
      <c r="H9" s="71">
        <f>賃金集計表!G42</f>
        <v>1</v>
      </c>
      <c r="I9" s="70">
        <f>賃金集計表!G37</f>
        <v>73000</v>
      </c>
      <c r="J9" s="72">
        <f t="shared" si="0"/>
        <v>1103000</v>
      </c>
      <c r="K9" s="69">
        <f>賃金集計表!G41</f>
        <v>2</v>
      </c>
      <c r="L9" s="70">
        <f>賃金集計表!G36</f>
        <v>580000</v>
      </c>
      <c r="M9" s="71">
        <f>賃金集計表!G40</f>
        <v>1</v>
      </c>
      <c r="N9" s="70">
        <f>賃金集計表!G35</f>
        <v>450000</v>
      </c>
      <c r="O9" s="73">
        <f t="shared" si="1"/>
        <v>1030000</v>
      </c>
    </row>
    <row r="10" spans="2:15" ht="21.5" customHeight="1" x14ac:dyDescent="0.2">
      <c r="B10" s="67"/>
      <c r="C10" s="68" t="s">
        <v>6</v>
      </c>
      <c r="D10" s="69">
        <f>賃金集計表!H41</f>
        <v>3</v>
      </c>
      <c r="E10" s="70">
        <f>賃金集計表!H36</f>
        <v>820000</v>
      </c>
      <c r="F10" s="71">
        <f>賃金集計表!H40</f>
        <v>1</v>
      </c>
      <c r="G10" s="70">
        <f>賃金集計表!H35</f>
        <v>450000</v>
      </c>
      <c r="H10" s="71">
        <f>賃金集計表!H42</f>
        <v>1</v>
      </c>
      <c r="I10" s="70">
        <f>賃金集計表!H37</f>
        <v>82000</v>
      </c>
      <c r="J10" s="72">
        <f t="shared" si="0"/>
        <v>1352000</v>
      </c>
      <c r="K10" s="69">
        <f>賃金集計表!H41</f>
        <v>3</v>
      </c>
      <c r="L10" s="70">
        <f>賃金集計表!H36</f>
        <v>820000</v>
      </c>
      <c r="M10" s="71">
        <f>賃金集計表!H40</f>
        <v>1</v>
      </c>
      <c r="N10" s="70">
        <f>賃金集計表!H35</f>
        <v>450000</v>
      </c>
      <c r="O10" s="73">
        <f t="shared" si="1"/>
        <v>1270000</v>
      </c>
    </row>
    <row r="11" spans="2:15" ht="21.5" customHeight="1" x14ac:dyDescent="0.2">
      <c r="B11" s="67"/>
      <c r="C11" s="68" t="s">
        <v>7</v>
      </c>
      <c r="D11" s="69">
        <f>賃金集計表!I41</f>
        <v>3</v>
      </c>
      <c r="E11" s="70">
        <f>賃金集計表!I36</f>
        <v>820000</v>
      </c>
      <c r="F11" s="71">
        <f>賃金集計表!I40</f>
        <v>1</v>
      </c>
      <c r="G11" s="70">
        <f>賃金集計表!I35</f>
        <v>450000</v>
      </c>
      <c r="H11" s="71">
        <f>賃金集計表!I42</f>
        <v>2</v>
      </c>
      <c r="I11" s="70">
        <f>賃金集計表!I37</f>
        <v>145000</v>
      </c>
      <c r="J11" s="72">
        <f t="shared" si="0"/>
        <v>1415000</v>
      </c>
      <c r="K11" s="69">
        <f>賃金集計表!I41</f>
        <v>3</v>
      </c>
      <c r="L11" s="70">
        <f>賃金集計表!I36</f>
        <v>820000</v>
      </c>
      <c r="M11" s="71">
        <f>賃金集計表!I40</f>
        <v>1</v>
      </c>
      <c r="N11" s="70">
        <f>賃金集計表!I35</f>
        <v>450000</v>
      </c>
      <c r="O11" s="73">
        <f t="shared" si="1"/>
        <v>1270000</v>
      </c>
    </row>
    <row r="12" spans="2:15" ht="21.5" customHeight="1" x14ac:dyDescent="0.2">
      <c r="B12" s="67"/>
      <c r="C12" s="68" t="s">
        <v>8</v>
      </c>
      <c r="D12" s="69">
        <f>賃金集計表!J41</f>
        <v>2</v>
      </c>
      <c r="E12" s="70">
        <f>賃金集計表!J36</f>
        <v>540000</v>
      </c>
      <c r="F12" s="71">
        <f>賃金集計表!J40</f>
        <v>1</v>
      </c>
      <c r="G12" s="70">
        <f>賃金集計表!J35</f>
        <v>450000</v>
      </c>
      <c r="H12" s="71">
        <f>賃金集計表!J42</f>
        <v>2</v>
      </c>
      <c r="I12" s="70">
        <f>賃金集計表!J37</f>
        <v>129000</v>
      </c>
      <c r="J12" s="72">
        <f t="shared" si="0"/>
        <v>1119000</v>
      </c>
      <c r="K12" s="69">
        <f>賃金集計表!J41</f>
        <v>2</v>
      </c>
      <c r="L12" s="70">
        <f>賃金集計表!J36</f>
        <v>540000</v>
      </c>
      <c r="M12" s="71">
        <f>賃金集計表!J40</f>
        <v>1</v>
      </c>
      <c r="N12" s="70">
        <f>賃金集計表!J35</f>
        <v>450000</v>
      </c>
      <c r="O12" s="73">
        <f t="shared" si="1"/>
        <v>990000</v>
      </c>
    </row>
    <row r="13" spans="2:15" ht="21.5" customHeight="1" x14ac:dyDescent="0.2">
      <c r="B13" s="67"/>
      <c r="C13" s="68" t="s">
        <v>9</v>
      </c>
      <c r="D13" s="69">
        <f>賃金集計表!K41</f>
        <v>2</v>
      </c>
      <c r="E13" s="70">
        <f>賃金集計表!K36</f>
        <v>560000</v>
      </c>
      <c r="F13" s="71">
        <f>賃金集計表!K40</f>
        <v>1</v>
      </c>
      <c r="G13" s="70">
        <f>賃金集計表!K35</f>
        <v>450000</v>
      </c>
      <c r="H13" s="71">
        <f>賃金集計表!K42</f>
        <v>2</v>
      </c>
      <c r="I13" s="70">
        <f>賃金集計表!K37</f>
        <v>145000</v>
      </c>
      <c r="J13" s="72">
        <f t="shared" si="0"/>
        <v>1155000</v>
      </c>
      <c r="K13" s="69">
        <f>賃金集計表!K41</f>
        <v>2</v>
      </c>
      <c r="L13" s="70">
        <f>賃金集計表!K36</f>
        <v>560000</v>
      </c>
      <c r="M13" s="71">
        <f>賃金集計表!K40</f>
        <v>1</v>
      </c>
      <c r="N13" s="70">
        <f>賃金集計表!K35</f>
        <v>450000</v>
      </c>
      <c r="O13" s="73">
        <f t="shared" si="1"/>
        <v>1010000</v>
      </c>
    </row>
    <row r="14" spans="2:15" ht="21.5" customHeight="1" x14ac:dyDescent="0.2">
      <c r="B14" s="67"/>
      <c r="C14" s="68" t="s">
        <v>10</v>
      </c>
      <c r="D14" s="69">
        <f>賃金集計表!L41</f>
        <v>2</v>
      </c>
      <c r="E14" s="70">
        <f>賃金集計表!L36</f>
        <v>560000</v>
      </c>
      <c r="F14" s="71">
        <f>賃金集計表!L40</f>
        <v>1</v>
      </c>
      <c r="G14" s="70">
        <f>賃金集計表!L35</f>
        <v>450000</v>
      </c>
      <c r="H14" s="71">
        <f>賃金集計表!L42</f>
        <v>1</v>
      </c>
      <c r="I14" s="70">
        <f>賃金集計表!L37</f>
        <v>65000</v>
      </c>
      <c r="J14" s="72">
        <f t="shared" si="0"/>
        <v>1075000</v>
      </c>
      <c r="K14" s="69">
        <f>賃金集計表!L41</f>
        <v>2</v>
      </c>
      <c r="L14" s="70">
        <f>賃金集計表!L36</f>
        <v>560000</v>
      </c>
      <c r="M14" s="71">
        <f>賃金集計表!L40</f>
        <v>1</v>
      </c>
      <c r="N14" s="70">
        <f>賃金集計表!L35</f>
        <v>450000</v>
      </c>
      <c r="O14" s="73">
        <f t="shared" si="1"/>
        <v>1010000</v>
      </c>
    </row>
    <row r="15" spans="2:15" ht="21.5" customHeight="1" x14ac:dyDescent="0.2">
      <c r="B15" s="67" t="s">
        <v>100</v>
      </c>
      <c r="C15" s="68" t="s">
        <v>22</v>
      </c>
      <c r="D15" s="69">
        <f>賃金集計表!M41</f>
        <v>2</v>
      </c>
      <c r="E15" s="70">
        <f>賃金集計表!M36</f>
        <v>560000</v>
      </c>
      <c r="F15" s="71">
        <f>賃金集計表!M40</f>
        <v>1</v>
      </c>
      <c r="G15" s="70">
        <f>賃金集計表!M35</f>
        <v>450000</v>
      </c>
      <c r="H15" s="71">
        <f>賃金集計表!M42</f>
        <v>1</v>
      </c>
      <c r="I15" s="70">
        <f>賃金集計表!M37</f>
        <v>68000</v>
      </c>
      <c r="J15" s="72">
        <f t="shared" si="0"/>
        <v>1078000</v>
      </c>
      <c r="K15" s="69">
        <f>賃金集計表!M41</f>
        <v>2</v>
      </c>
      <c r="L15" s="70">
        <f>賃金集計表!M36</f>
        <v>560000</v>
      </c>
      <c r="M15" s="71">
        <f>賃金集計表!M40</f>
        <v>1</v>
      </c>
      <c r="N15" s="70">
        <f>賃金集計表!M35</f>
        <v>450000</v>
      </c>
      <c r="O15" s="73">
        <f t="shared" si="1"/>
        <v>1010000</v>
      </c>
    </row>
    <row r="16" spans="2:15" ht="21.5" customHeight="1" x14ac:dyDescent="0.2">
      <c r="B16" s="67"/>
      <c r="C16" s="68" t="s">
        <v>23</v>
      </c>
      <c r="D16" s="69">
        <f>賃金集計表!N41</f>
        <v>2</v>
      </c>
      <c r="E16" s="70">
        <f>賃金集計表!N36</f>
        <v>560000</v>
      </c>
      <c r="F16" s="71">
        <f>賃金集計表!N40</f>
        <v>1</v>
      </c>
      <c r="G16" s="70">
        <f>賃金集計表!N35</f>
        <v>450000</v>
      </c>
      <c r="H16" s="71">
        <f>賃金集計表!N42</f>
        <v>1</v>
      </c>
      <c r="I16" s="70">
        <f>賃金集計表!N37</f>
        <v>69000</v>
      </c>
      <c r="J16" s="72">
        <f t="shared" si="0"/>
        <v>1079000</v>
      </c>
      <c r="K16" s="69">
        <f>賃金集計表!N41</f>
        <v>2</v>
      </c>
      <c r="L16" s="70">
        <f>賃金集計表!N36</f>
        <v>560000</v>
      </c>
      <c r="M16" s="71">
        <f>賃金集計表!N40</f>
        <v>1</v>
      </c>
      <c r="N16" s="70">
        <f>賃金集計表!N35</f>
        <v>450000</v>
      </c>
      <c r="O16" s="73">
        <f t="shared" si="1"/>
        <v>1010000</v>
      </c>
    </row>
    <row r="17" spans="2:15" ht="21.5" customHeight="1" x14ac:dyDescent="0.2">
      <c r="B17" s="67"/>
      <c r="C17" s="68" t="s">
        <v>24</v>
      </c>
      <c r="D17" s="69">
        <f>賃金集計表!O41</f>
        <v>2</v>
      </c>
      <c r="E17" s="70">
        <f>賃金集計表!O36</f>
        <v>560000</v>
      </c>
      <c r="F17" s="71">
        <f>賃金集計表!O40</f>
        <v>1</v>
      </c>
      <c r="G17" s="70">
        <f>賃金集計表!O35</f>
        <v>450000</v>
      </c>
      <c r="H17" s="71">
        <f>賃金集計表!O42</f>
        <v>1</v>
      </c>
      <c r="I17" s="70">
        <f>賃金集計表!O37</f>
        <v>72000</v>
      </c>
      <c r="J17" s="72">
        <f t="shared" si="0"/>
        <v>1082000</v>
      </c>
      <c r="K17" s="69">
        <f>賃金集計表!O41</f>
        <v>2</v>
      </c>
      <c r="L17" s="70">
        <f>賃金集計表!O36</f>
        <v>560000</v>
      </c>
      <c r="M17" s="71">
        <f>賃金集計表!O40</f>
        <v>1</v>
      </c>
      <c r="N17" s="70">
        <f>賃金集計表!O35</f>
        <v>450000</v>
      </c>
      <c r="O17" s="73">
        <f t="shared" si="1"/>
        <v>1010000</v>
      </c>
    </row>
    <row r="18" spans="2:15" ht="21.5" customHeight="1" x14ac:dyDescent="0.2">
      <c r="B18" s="67" t="s">
        <v>16</v>
      </c>
      <c r="C18" s="68" t="str">
        <f>賃金集計表!P4</f>
        <v>賞与7月</v>
      </c>
      <c r="D18" s="74">
        <f>賃金集計表!P41</f>
        <v>2</v>
      </c>
      <c r="E18" s="70">
        <f>賃金集計表!P36</f>
        <v>650000</v>
      </c>
      <c r="F18" s="75">
        <f>賃金集計表!P40</f>
        <v>1</v>
      </c>
      <c r="G18" s="70">
        <f>賃金集計表!P35</f>
        <v>500000</v>
      </c>
      <c r="H18" s="75">
        <f>賃金集計表!P42</f>
        <v>1</v>
      </c>
      <c r="I18" s="70">
        <f>賃金集計表!P37</f>
        <v>50000</v>
      </c>
      <c r="J18" s="72">
        <f t="shared" si="0"/>
        <v>1200000</v>
      </c>
      <c r="K18" s="74">
        <f>賃金集計表!P41</f>
        <v>2</v>
      </c>
      <c r="L18" s="70">
        <f>賃金集計表!P36</f>
        <v>650000</v>
      </c>
      <c r="M18" s="75">
        <f>賃金集計表!P40</f>
        <v>1</v>
      </c>
      <c r="N18" s="70">
        <f>賃金集計表!P35</f>
        <v>500000</v>
      </c>
      <c r="O18" s="73">
        <f t="shared" si="1"/>
        <v>1150000</v>
      </c>
    </row>
    <row r="19" spans="2:15" ht="21.5" customHeight="1" x14ac:dyDescent="0.2">
      <c r="B19" s="76"/>
      <c r="C19" s="77" t="str">
        <f>賃金集計表!Q4</f>
        <v>賞与12月</v>
      </c>
      <c r="D19" s="74">
        <f>賃金集計表!Q41</f>
        <v>2</v>
      </c>
      <c r="E19" s="70">
        <f>賃金集計表!Q36</f>
        <v>550000</v>
      </c>
      <c r="F19" s="75">
        <f>賃金集計表!Q40</f>
        <v>1</v>
      </c>
      <c r="G19" s="70">
        <f>賃金集計表!Q35</f>
        <v>700000</v>
      </c>
      <c r="H19" s="75">
        <f>賃金集計表!Q42</f>
        <v>1</v>
      </c>
      <c r="I19" s="70">
        <f>賃金集計表!Q37</f>
        <v>20000</v>
      </c>
      <c r="J19" s="72">
        <f t="shared" si="0"/>
        <v>1270000</v>
      </c>
      <c r="K19" s="74">
        <f>賃金集計表!Q41</f>
        <v>2</v>
      </c>
      <c r="L19" s="70">
        <f>賃金集計表!Q36</f>
        <v>550000</v>
      </c>
      <c r="M19" s="75">
        <f>賃金集計表!Q41</f>
        <v>2</v>
      </c>
      <c r="N19" s="70">
        <f>賃金集計表!Q35</f>
        <v>700000</v>
      </c>
      <c r="O19" s="73">
        <f t="shared" si="1"/>
        <v>1250000</v>
      </c>
    </row>
    <row r="20" spans="2:15" ht="21.5" customHeight="1" thickBot="1" x14ac:dyDescent="0.25">
      <c r="B20" s="78"/>
      <c r="C20" s="79" t="str">
        <f>賃金集計表!R4</f>
        <v>賞与3月</v>
      </c>
      <c r="D20" s="80">
        <f>賃金集計表!R41</f>
        <v>2</v>
      </c>
      <c r="E20" s="81">
        <f>賃金集計表!R36</f>
        <v>300000</v>
      </c>
      <c r="F20" s="82">
        <f>賃金集計表!R40</f>
        <v>1</v>
      </c>
      <c r="G20" s="81">
        <f>賃金集計表!R35</f>
        <v>200000</v>
      </c>
      <c r="H20" s="82">
        <f>賃金集計表!R42</f>
        <v>1</v>
      </c>
      <c r="I20" s="81">
        <f>賃金集計表!R37</f>
        <v>20000</v>
      </c>
      <c r="J20" s="83">
        <f t="shared" si="0"/>
        <v>520000</v>
      </c>
      <c r="K20" s="80">
        <f>賃金集計表!R41</f>
        <v>2</v>
      </c>
      <c r="L20" s="81">
        <f>賃金集計表!R36</f>
        <v>300000</v>
      </c>
      <c r="M20" s="84">
        <f>賃金集計表!R40</f>
        <v>1</v>
      </c>
      <c r="N20" s="81">
        <f>賃金集計表!R35</f>
        <v>200000</v>
      </c>
      <c r="O20" s="73">
        <f t="shared" si="1"/>
        <v>500000</v>
      </c>
    </row>
    <row r="21" spans="2:15" ht="18" customHeight="1" thickTop="1" x14ac:dyDescent="0.2">
      <c r="B21" s="124"/>
      <c r="C21" s="125"/>
      <c r="D21" s="122">
        <f>SUM(D6:D17)</f>
        <v>26</v>
      </c>
      <c r="E21" s="120">
        <f>SUM(E6:E20)</f>
        <v>8800000</v>
      </c>
      <c r="F21" s="120">
        <f>SUM(F6:F17)</f>
        <v>12</v>
      </c>
      <c r="G21" s="120">
        <f t="shared" ref="G21:O21" si="2">SUM(G6:G20)</f>
        <v>6800000</v>
      </c>
      <c r="H21" s="120">
        <f>SUM(H6:H17)</f>
        <v>15</v>
      </c>
      <c r="I21" s="120">
        <f t="shared" si="2"/>
        <v>1152000</v>
      </c>
      <c r="J21" s="65">
        <f>SUM(J6:J20)</f>
        <v>16752000</v>
      </c>
      <c r="K21" s="122">
        <f>SUM(K6:K17)</f>
        <v>26</v>
      </c>
      <c r="L21" s="120">
        <f t="shared" si="2"/>
        <v>8800000</v>
      </c>
      <c r="M21" s="120">
        <f>SUM(M6:M17)</f>
        <v>12</v>
      </c>
      <c r="N21" s="120">
        <f t="shared" si="2"/>
        <v>6800000</v>
      </c>
      <c r="O21" s="85">
        <f t="shared" si="2"/>
        <v>15600000</v>
      </c>
    </row>
    <row r="22" spans="2:15" ht="17.75" customHeight="1" thickBot="1" x14ac:dyDescent="0.25">
      <c r="B22" s="126"/>
      <c r="C22" s="127"/>
      <c r="D22" s="123"/>
      <c r="E22" s="121"/>
      <c r="F22" s="121"/>
      <c r="G22" s="121"/>
      <c r="H22" s="121"/>
      <c r="I22" s="121"/>
      <c r="J22" s="86">
        <f>J21</f>
        <v>16752000</v>
      </c>
      <c r="K22" s="123"/>
      <c r="L22" s="121"/>
      <c r="M22" s="121"/>
      <c r="N22" s="121"/>
      <c r="O22" s="87">
        <f>O21</f>
        <v>15600000</v>
      </c>
    </row>
  </sheetData>
  <mergeCells count="25">
    <mergeCell ref="B21:C22"/>
    <mergeCell ref="I21:I22"/>
    <mergeCell ref="K21:K22"/>
    <mergeCell ref="L21:L22"/>
    <mergeCell ref="M21:M22"/>
    <mergeCell ref="N21:N22"/>
    <mergeCell ref="D21:D22"/>
    <mergeCell ref="E21:E22"/>
    <mergeCell ref="F21:F22"/>
    <mergeCell ref="G21:G22"/>
    <mergeCell ref="H21:H22"/>
    <mergeCell ref="M1:O1"/>
    <mergeCell ref="K1:L1"/>
    <mergeCell ref="B1:C1"/>
    <mergeCell ref="D1:I1"/>
    <mergeCell ref="B3:C5"/>
    <mergeCell ref="D4:E4"/>
    <mergeCell ref="F4:G4"/>
    <mergeCell ref="H4:I4"/>
    <mergeCell ref="J4:J5"/>
    <mergeCell ref="D3:J3"/>
    <mergeCell ref="M4:N4"/>
    <mergeCell ref="K4:L4"/>
    <mergeCell ref="K3:O3"/>
    <mergeCell ref="O4:O5"/>
  </mergeCells>
  <phoneticPr fontId="2"/>
  <printOptions horizontalCentered="1" verticalCentered="1"/>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賃金集計表</vt:lpstr>
      <vt:lpstr>賃金等の報告</vt:lpstr>
      <vt:lpstr>賃金等の報告!Print_Area</vt:lpstr>
    </vt:vector>
  </TitlesOfParts>
  <Company>関西中小工業協議会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労働保険年度更新ツール</dc:title>
  <dc:creator>kanchu48</dc:creator>
  <cp:lastModifiedBy>ueyama</cp:lastModifiedBy>
  <cp:lastPrinted>2023-04-06T07:52:25Z</cp:lastPrinted>
  <dcterms:created xsi:type="dcterms:W3CDTF">2002-04-16T00:52:40Z</dcterms:created>
  <dcterms:modified xsi:type="dcterms:W3CDTF">2023-04-06T08:04:16Z</dcterms:modified>
</cp:coreProperties>
</file>